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\Desktop\Выполненные работы для сайта\"/>
    </mc:Choice>
  </mc:AlternateContent>
  <xr:revisionPtr revIDLastSave="0" documentId="13_ncr:1_{9B93481E-4834-4A57-9D6D-8FB8CB601205}" xr6:coauthVersionLast="45" xr6:coauthVersionMax="45" xr10:uidLastSave="{00000000-0000-0000-0000-000000000000}"/>
  <bookViews>
    <workbookView xWindow="-108" yWindow="-108" windowWidth="23256" windowHeight="12576" tabRatio="832" firstSheet="27" activeTab="27" xr2:uid="{00000000-000D-0000-FFFF-FFFF00000000}"/>
  </bookViews>
  <sheets>
    <sheet name="Рабочая" sheetId="1" r:id="rId1"/>
    <sheet name="Для администрации" sheetId="2" r:id="rId2"/>
    <sheet name="Бухгалтерия" sheetId="3" r:id="rId3"/>
    <sheet name="ЗАО Рабочая 2014-2015 " sheetId="4" r:id="rId4"/>
    <sheet name="ООО Рабочая 2014-2015" sheetId="5" r:id="rId5"/>
    <sheet name="ЗАО БУХ. 2014-2015" sheetId="6" r:id="rId6"/>
    <sheet name="ООО БУХ. 2014-2015" sheetId="7" r:id="rId7"/>
    <sheet name="ЗАО Рабочая 2015-2016" sheetId="8" r:id="rId8"/>
    <sheet name="ООО Рабочая 2015-2016" sheetId="9" r:id="rId9"/>
    <sheet name="ЗАО БУХ 2015-2016 " sheetId="11" r:id="rId10"/>
    <sheet name="ООО БУХ 2015-2016" sheetId="12" r:id="rId11"/>
    <sheet name="ООО Рабочая 2016-2017" sheetId="10" r:id="rId12"/>
    <sheet name="ООО Рабочая КЛЕМЕНТЬЕВКА 2016-2" sheetId="13" r:id="rId13"/>
    <sheet name="ООО БУХ 2016-2017" sheetId="14" r:id="rId14"/>
    <sheet name="КЛЕМЕНТЬЕВКА БУХ 2016-2017" sheetId="15" r:id="rId15"/>
    <sheet name="ООО Рабочая 2017-2018" sheetId="16" r:id="rId16"/>
    <sheet name=" КЛЕМЕНТЬЕВКА 2017-2018" sheetId="17" r:id="rId17"/>
    <sheet name="ОО для ДИРЕКТОРА" sheetId="18" r:id="rId18"/>
    <sheet name="БУХ КЛЕМ.2016-2017" sheetId="19" r:id="rId19"/>
    <sheet name="БУХ ООО 2016-2017" sheetId="20" r:id="rId20"/>
    <sheet name="ООО Рабочая 2018-2019" sheetId="21" r:id="rId21"/>
    <sheet name="КЛЕМЕНТЬЕВКА 2018-2019" sheetId="22" r:id="rId22"/>
    <sheet name="бух ООО 2018-2019" sheetId="23" r:id="rId23"/>
    <sheet name="бух КЛЕМ.2018-2019" sheetId="24" r:id="rId24"/>
    <sheet name="ООО Рабочая 2019-2020" sheetId="25" r:id="rId25"/>
    <sheet name="КЛЕМЕНТЬЕВКА 2019-2020" sheetId="26" r:id="rId26"/>
    <sheet name="бух КЛЕМ.2019-2020" sheetId="27" r:id="rId27"/>
    <sheet name="Рабочая  2020-2021" sheetId="29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26" l="1"/>
  <c r="I38" i="26"/>
  <c r="I44" i="25"/>
  <c r="I90" i="25"/>
  <c r="I41" i="26"/>
  <c r="H41" i="26"/>
  <c r="H26" i="26"/>
  <c r="H19" i="26"/>
  <c r="I19" i="26"/>
  <c r="I26" i="26"/>
  <c r="H30" i="26"/>
  <c r="I30" i="26"/>
  <c r="H33" i="26"/>
  <c r="I33" i="26"/>
  <c r="H68" i="25"/>
  <c r="H55" i="25"/>
  <c r="I55" i="25"/>
  <c r="H42" i="26" l="1"/>
  <c r="I42" i="26"/>
  <c r="J55" i="25"/>
  <c r="J26" i="26"/>
  <c r="J19" i="26"/>
  <c r="J38" i="26"/>
  <c r="J33" i="26"/>
  <c r="J30" i="26"/>
  <c r="J41" i="26"/>
  <c r="H87" i="25"/>
  <c r="H86" i="25"/>
  <c r="H71" i="25"/>
  <c r="H70" i="25"/>
  <c r="H27" i="25"/>
  <c r="H44" i="25" s="1"/>
  <c r="I37" i="22"/>
  <c r="H37" i="22"/>
  <c r="I29" i="22"/>
  <c r="H29" i="22"/>
  <c r="I61" i="21"/>
  <c r="H61" i="21"/>
  <c r="I105" i="21"/>
  <c r="I46" i="22"/>
  <c r="H46" i="22"/>
  <c r="J39" i="22"/>
  <c r="I42" i="22"/>
  <c r="I35" i="22"/>
  <c r="I32" i="22"/>
  <c r="I27" i="22"/>
  <c r="I24" i="22"/>
  <c r="I19" i="22"/>
  <c r="H25" i="21"/>
  <c r="H81" i="21"/>
  <c r="H101" i="21"/>
  <c r="H100" i="21"/>
  <c r="H99" i="21"/>
  <c r="H86" i="21"/>
  <c r="H85" i="21"/>
  <c r="H19" i="22"/>
  <c r="H42" i="22"/>
  <c r="H35" i="22"/>
  <c r="H32" i="22"/>
  <c r="H27" i="22"/>
  <c r="H24" i="22"/>
  <c r="I49" i="21"/>
  <c r="H36" i="21"/>
  <c r="I49" i="18"/>
  <c r="H49" i="18"/>
  <c r="I32" i="18"/>
  <c r="H32" i="18"/>
  <c r="I24" i="18"/>
  <c r="H23" i="18"/>
  <c r="H28" i="17"/>
  <c r="J43" i="17"/>
  <c r="J37" i="17"/>
  <c r="J35" i="17"/>
  <c r="I33" i="17"/>
  <c r="H33" i="17"/>
  <c r="I30" i="17"/>
  <c r="H30" i="17"/>
  <c r="I28" i="17"/>
  <c r="I24" i="17"/>
  <c r="H24" i="17"/>
  <c r="I22" i="17"/>
  <c r="H22" i="17"/>
  <c r="I18" i="17"/>
  <c r="H18" i="17"/>
  <c r="I99" i="16"/>
  <c r="H99" i="16"/>
  <c r="I66" i="16"/>
  <c r="H66" i="16"/>
  <c r="H39" i="16"/>
  <c r="H38" i="16"/>
  <c r="H36" i="10"/>
  <c r="I36" i="10"/>
  <c r="I106" i="21" l="1"/>
  <c r="H105" i="21"/>
  <c r="J61" i="21"/>
  <c r="H90" i="25"/>
  <c r="J90" i="25" s="1"/>
  <c r="J37" i="22"/>
  <c r="H92" i="25"/>
  <c r="J27" i="22"/>
  <c r="H47" i="22"/>
  <c r="I47" i="22"/>
  <c r="J29" i="22"/>
  <c r="J42" i="26"/>
  <c r="I91" i="25"/>
  <c r="J44" i="25"/>
  <c r="J105" i="21"/>
  <c r="J24" i="22"/>
  <c r="J35" i="22"/>
  <c r="J32" i="22"/>
  <c r="J42" i="22"/>
  <c r="J46" i="22"/>
  <c r="J19" i="22"/>
  <c r="H47" i="16"/>
  <c r="H100" i="16" s="1"/>
  <c r="H49" i="21"/>
  <c r="H106" i="21" s="1"/>
  <c r="J106" i="21" s="1"/>
  <c r="H24" i="18"/>
  <c r="J24" i="18" s="1"/>
  <c r="J49" i="18"/>
  <c r="J32" i="18"/>
  <c r="I50" i="18"/>
  <c r="J18" i="17"/>
  <c r="J22" i="17"/>
  <c r="J24" i="17"/>
  <c r="J28" i="17"/>
  <c r="J30" i="17"/>
  <c r="J33" i="17"/>
  <c r="J41" i="17"/>
  <c r="I47" i="16"/>
  <c r="I100" i="16" s="1"/>
  <c r="J66" i="16"/>
  <c r="J99" i="16"/>
  <c r="H44" i="17"/>
  <c r="J49" i="13"/>
  <c r="I47" i="13"/>
  <c r="H47" i="13"/>
  <c r="J44" i="13"/>
  <c r="J42" i="13"/>
  <c r="I40" i="13"/>
  <c r="H40" i="13"/>
  <c r="I34" i="13"/>
  <c r="H34" i="13"/>
  <c r="J34" i="13" s="1"/>
  <c r="I30" i="13"/>
  <c r="H30" i="13"/>
  <c r="I25" i="13"/>
  <c r="H25" i="13"/>
  <c r="J25" i="13" s="1"/>
  <c r="I22" i="13"/>
  <c r="H22" i="13"/>
  <c r="I18" i="13"/>
  <c r="H18" i="13"/>
  <c r="J18" i="13" s="1"/>
  <c r="J47" i="22" l="1"/>
  <c r="I50" i="13"/>
  <c r="J22" i="13"/>
  <c r="J30" i="13"/>
  <c r="J47" i="13"/>
  <c r="H50" i="18"/>
  <c r="J50" i="18" s="1"/>
  <c r="H91" i="25"/>
  <c r="J91" i="25" s="1"/>
  <c r="J49" i="21"/>
  <c r="J40" i="13"/>
  <c r="J44" i="17"/>
  <c r="J47" i="16"/>
  <c r="J100" i="16"/>
  <c r="H50" i="13"/>
  <c r="J50" i="13" s="1"/>
  <c r="I77" i="10"/>
  <c r="I53" i="10"/>
  <c r="H53" i="10"/>
  <c r="J53" i="10" l="1"/>
  <c r="I37" i="10"/>
  <c r="H37" i="10"/>
  <c r="H40" i="10" s="1"/>
  <c r="H68" i="10" l="1"/>
  <c r="H77" i="10" s="1"/>
  <c r="J77" i="10" s="1"/>
  <c r="I20" i="10"/>
  <c r="I40" i="10" s="1"/>
  <c r="I78" i="10" s="1"/>
  <c r="J40" i="10" l="1"/>
  <c r="H78" i="10"/>
  <c r="J78" i="10" s="1"/>
  <c r="H39" i="9"/>
  <c r="H23" i="9"/>
  <c r="H29" i="8"/>
  <c r="H16" i="8"/>
  <c r="I43" i="8" l="1"/>
  <c r="I16" i="9" l="1"/>
  <c r="I44" i="9" l="1"/>
  <c r="H44" i="9"/>
  <c r="I46" i="8"/>
  <c r="H46" i="8"/>
  <c r="J44" i="9" l="1"/>
  <c r="J46" i="8"/>
  <c r="I56" i="5"/>
  <c r="H56" i="5"/>
  <c r="I47" i="4" l="1"/>
  <c r="H47" i="4"/>
  <c r="I94" i="1" l="1"/>
  <c r="H94" i="1"/>
</calcChain>
</file>

<file path=xl/sharedStrings.xml><?xml version="1.0" encoding="utf-8"?>
<sst xmlns="http://schemas.openxmlformats.org/spreadsheetml/2006/main" count="6114" uniqueCount="529">
  <si>
    <t>Утверждаю</t>
  </si>
  <si>
    <t xml:space="preserve">Директор </t>
  </si>
  <si>
    <t>ООО "ЕВРОСИБСПЕЦСТРОЙ-СЕРВИС"</t>
  </si>
  <si>
    <t>_____________ В.Д. Хвостик</t>
  </si>
  <si>
    <t>"____" _____________ 2013г.</t>
  </si>
  <si>
    <t>Перечень общестроительных работ по текущему и</t>
  </si>
  <si>
    <t>профилактическому ремонту, подготовке жилого фонда к</t>
  </si>
  <si>
    <t>осенне-зимнему сезону 2013/2014гг.</t>
  </si>
  <si>
    <t>№ п/ п</t>
  </si>
  <si>
    <t>Дом</t>
  </si>
  <si>
    <t>Подъезд №</t>
  </si>
  <si>
    <t>Наименование работ</t>
  </si>
  <si>
    <t>Ед. изм</t>
  </si>
  <si>
    <t>Кол-во</t>
  </si>
  <si>
    <t>Потребность материала</t>
  </si>
  <si>
    <t>Стоимость, руб.</t>
  </si>
  <si>
    <t>Срок выполнения работ</t>
  </si>
  <si>
    <t>Материал</t>
  </si>
  <si>
    <t>Работа</t>
  </si>
  <si>
    <t>1</t>
  </si>
  <si>
    <t>2</t>
  </si>
  <si>
    <t>3</t>
  </si>
  <si>
    <t>4</t>
  </si>
  <si>
    <t>5</t>
  </si>
  <si>
    <t>6</t>
  </si>
  <si>
    <t>236</t>
  </si>
  <si>
    <t>1-2</t>
  </si>
  <si>
    <t>Ремонт мягкой кровли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</si>
  <si>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</si>
  <si>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май</t>
  </si>
  <si>
    <t>Ремонт асфальтового покрытия</t>
  </si>
  <si>
    <t>июнь</t>
  </si>
  <si>
    <t>Покраска цоколя и входа в подвал</t>
  </si>
  <si>
    <t xml:space="preserve">фасадная краска  60 кг, колер 4шт , шпаклевка фасадная 60кг </t>
  </si>
  <si>
    <t>Покраска ограждений тротуаров заводского изготовления</t>
  </si>
  <si>
    <t>шт.</t>
  </si>
  <si>
    <t>эмаль белая 15 кг, колер 1шт</t>
  </si>
  <si>
    <t>Покраска ограждений тротуаров собственного изготовления</t>
  </si>
  <si>
    <t>27</t>
  </si>
  <si>
    <t>эмаль белая 5кг, колер 1шт</t>
  </si>
  <si>
    <t>Покраска МАФ и с очисткой бордюров на детской площадке</t>
  </si>
  <si>
    <t>Заполнение цветников торфяной смесью</t>
  </si>
  <si>
    <t>м3</t>
  </si>
  <si>
    <t>Торф</t>
  </si>
  <si>
    <t>июль</t>
  </si>
  <si>
    <t>Заполнение песочниц песком</t>
  </si>
  <si>
    <t>Песок</t>
  </si>
  <si>
    <t>Установка МАФ на детской площадке</t>
  </si>
  <si>
    <t>август</t>
  </si>
  <si>
    <t>Покраска панелей в лифтовом холле</t>
  </si>
  <si>
    <t>эмаль белая 25 кг, колер 2 шт., шпатлевка финиш 20 кг</t>
  </si>
  <si>
    <t>Промывка мусоропроводов</t>
  </si>
  <si>
    <t>1-3</t>
  </si>
  <si>
    <t>фасадная краска 43,9 кг, колер 3шт, шпаклевка фасадная 60 кг</t>
  </si>
  <si>
    <t>эмаль белая 15кг, колер 1шт</t>
  </si>
  <si>
    <t>21</t>
  </si>
  <si>
    <t>эмаль белая       5 кг, колер 1шт</t>
  </si>
  <si>
    <t>Покраска ДНС</t>
  </si>
  <si>
    <t>фасадная краска 15 кг, колер 1шт , шпаклевка фасадная 20кг</t>
  </si>
  <si>
    <t>Укладка плитки на первом этаже</t>
  </si>
  <si>
    <t>м2</t>
  </si>
  <si>
    <t>Плитка керамогранит 6 м2, затирка 1 уп., клей плит. 1 мешок.</t>
  </si>
  <si>
    <t>сентябрь</t>
  </si>
  <si>
    <t xml:space="preserve"> </t>
  </si>
  <si>
    <t>Покраска панелей в МОП</t>
  </si>
  <si>
    <t>краска водоэмульсион 415 кг, колер 10 , шпаклевка базовая 200 кг, шпаклевка финишная 69 кг</t>
  </si>
  <si>
    <t>Ремонт фасада (кв.157)</t>
  </si>
  <si>
    <t>Сухая смесь 150 кг,</t>
  </si>
  <si>
    <t>Монтаж ограждений тротуаров заводского изготовления</t>
  </si>
  <si>
    <t>Частичная шпатлевка потолка в МОП</t>
  </si>
  <si>
    <t>шпаклевка базовая 8 кг, шпаклевка финишная 2 кг</t>
  </si>
  <si>
    <t>234 к. 1-2</t>
  </si>
  <si>
    <t>Покраска арки</t>
  </si>
  <si>
    <t xml:space="preserve">фасадная краска 15 кг, колер 1шт , </t>
  </si>
  <si>
    <t>эмаль белая 12кг, колер 1шт</t>
  </si>
  <si>
    <t>Установка ограждения ступеней в арке</t>
  </si>
  <si>
    <t>Покраска цоколя</t>
  </si>
  <si>
    <t>фасадная краска  30 кг, колер 2, шпаклевка фасадная 40 кг</t>
  </si>
  <si>
    <t>Ремонт фасада (кв.149)</t>
  </si>
  <si>
    <t>Гидроизоляция деформационных швов на подземной а/стоянке</t>
  </si>
  <si>
    <t>Пенебанд-40 м, пенеплаг -  12 кг    пенетрон - 20 кг</t>
  </si>
  <si>
    <t>Ремонт ступеней в арке</t>
  </si>
  <si>
    <t>Плитка тротуарная - 38 шт.</t>
  </si>
  <si>
    <t>Ремонт ступеней на крыльце</t>
  </si>
  <si>
    <t>Плитка тротуарная - 16 шт.</t>
  </si>
  <si>
    <t>Покраска дверей на а/стоянке</t>
  </si>
  <si>
    <t>Краска ПФ115 - 13 кг</t>
  </si>
  <si>
    <t>Ремонт дверей в МОП</t>
  </si>
  <si>
    <t>218 а</t>
  </si>
  <si>
    <t>Плитка тротуарная - 10 шт.</t>
  </si>
  <si>
    <t>эмаль белая 15 кг, колер 2шт</t>
  </si>
  <si>
    <t>Покраска МАФ с очисткой бордюров на детской площадке</t>
  </si>
  <si>
    <t>А; Б; Г; Д; Е</t>
  </si>
  <si>
    <t>Плитка тротуарная - 20 шт.</t>
  </si>
  <si>
    <t>А; Б</t>
  </si>
  <si>
    <t>Б</t>
  </si>
  <si>
    <t>Замена переходной двери на 2 эт.</t>
  </si>
  <si>
    <t>Дверное полотно</t>
  </si>
  <si>
    <t>Ремонт тротуара</t>
  </si>
  <si>
    <t>эмаль белая       12 кг, колер 4шт</t>
  </si>
  <si>
    <t>Д</t>
  </si>
  <si>
    <t>Ремонт мягкой кровли на переходном балконе</t>
  </si>
  <si>
    <t>Е</t>
  </si>
  <si>
    <t>Ремонт фасада (кв.672)</t>
  </si>
  <si>
    <t>Сухая смесь 150 кг</t>
  </si>
  <si>
    <t>Покраска панелей в МОП на 2 эт.</t>
  </si>
  <si>
    <t>краска водоэмульсион  15 кг, колер 1 , шпаклевка базовая 8 кг, шпаклевка финишная 3 кг</t>
  </si>
  <si>
    <t>Покраска панелей у лифтов 12, 17 эт.</t>
  </si>
  <si>
    <t>краска водоэмульсион  20 кг, колер 1 , шпаклевка базовая 10 кг, шпаклевка финишная 3 кг</t>
  </si>
  <si>
    <t>А</t>
  </si>
  <si>
    <t>Покраска панелей в МОП на 12 эт.</t>
  </si>
  <si>
    <t>краска водоэмульсион  13 кг, колер 1 , шпаклевка базовая 6 кг, шпаклевка финишная 2 кг</t>
  </si>
  <si>
    <t>Покраска панелей у лифтов 2-16 эт.</t>
  </si>
  <si>
    <t>краска водоэмульсион  97,5 кг, колер 7 , шпаклевка базовая 48 кг, шпаклевка финишная 16кг</t>
  </si>
  <si>
    <t>Г</t>
  </si>
  <si>
    <t>Покраска панелей у лифтов 3, 9, 12 эт.</t>
  </si>
  <si>
    <t>краска водоэмульсион  31 кг, колер 2 , шпаклевка базовая 15 кг, шпаклевка финишная 5 кг</t>
  </si>
  <si>
    <t>Покраска панелей в МОП на 10, 13, 15 эт.</t>
  </si>
  <si>
    <t>краска водоэмульсион  30 кг, колер 2 , шпаклевка базовая 15 кг, шпаклевка финишная 5 кг</t>
  </si>
  <si>
    <t>Покраска панелей в МОП (тамбур) 5 эт.</t>
  </si>
  <si>
    <t>краска водоэмульсион  5 кг, колер 1 , шпаклевка базовая 2 кг, шпаклевка финишная 1 кг</t>
  </si>
  <si>
    <t>Шпатлевка и покраска потолка в тамбуре на 1 эт.</t>
  </si>
  <si>
    <t xml:space="preserve"> Шпатлевка и покраска потолка в МОП 16, 17эт.</t>
  </si>
  <si>
    <t>краска водоэмульсион 3 кг, шпаклевка базовая 5 кг, шпаклевка финишная 2 кг</t>
  </si>
  <si>
    <t>фасадная краска 31 кг, колер 2шт,  шпаклевка фасадная 15 кг</t>
  </si>
  <si>
    <t>Покраска дверей ЦТП и гаража</t>
  </si>
  <si>
    <t>Замена треснутых стеклопакетов в МОП</t>
  </si>
  <si>
    <t>октябрь</t>
  </si>
  <si>
    <t>ИТОГО, руб.:</t>
  </si>
  <si>
    <t>в т.ч:</t>
  </si>
  <si>
    <t>ООО "СПЕКТР" - 60 750 руб.</t>
  </si>
  <si>
    <t>ООО "АБ Большак" - 696 000 руб.</t>
  </si>
  <si>
    <t>ЗАО "СКУФЕЙ" - 12 000 руб.</t>
  </si>
  <si>
    <t>Составил: Старший техник-смотритель _____________ Леванов Д.В.</t>
  </si>
  <si>
    <t>Согласованно: Главный инженер __________________ В.Л. Ребиков</t>
  </si>
  <si>
    <t>Перечень мероприятий и работ по текущему и</t>
  </si>
  <si>
    <t>Ремонт МАФ на детской площадке</t>
  </si>
  <si>
    <t>Ремонт фасада (кв.143; 149)</t>
  </si>
  <si>
    <t xml:space="preserve">Генеральный директор </t>
  </si>
  <si>
    <t>ЗАО "ЕВРОСИБСПЕЦСТРОЙ-СЕРВИС"</t>
  </si>
  <si>
    <t>"____" _____________ 2014г.</t>
  </si>
  <si>
    <t>осенне-зимнему сезону 2014/2015гг.</t>
  </si>
  <si>
    <t>Покраска входных дверей</t>
  </si>
  <si>
    <t>ПФ-115 4 кг</t>
  </si>
  <si>
    <t>Ремонт кирпичной кладки на крыльце</t>
  </si>
  <si>
    <t>Установка ограждений тротуаров заводского изготовления</t>
  </si>
  <si>
    <t>Частичная шпатлевка потолка в МОП п.1 - 7; 4; 3; 1эт.                                        п.2 - 2 эт.</t>
  </si>
  <si>
    <t>Ремонт фасада (кв.76)</t>
  </si>
  <si>
    <t>3 места</t>
  </si>
  <si>
    <t>ПФ-115 6 кг</t>
  </si>
  <si>
    <t>Покраска панелей                                 п.1 - 2; 2-3; 4 эт                                     п.2 - 1 эт.</t>
  </si>
  <si>
    <t>Покраска перильных ограждений на крыльце</t>
  </si>
  <si>
    <t>ПФ 115 6 кг</t>
  </si>
  <si>
    <t>Покраска цоколя и входа в подвал (1;3)</t>
  </si>
  <si>
    <t>фасадная краска 80 кг, колер 4 шт. , шпаклевка фасадная 20кг</t>
  </si>
  <si>
    <t>Ремонт переходных дверей</t>
  </si>
  <si>
    <t>Плитка тротуарная - 33 шт.</t>
  </si>
  <si>
    <t>Ремонт фасада</t>
  </si>
  <si>
    <t>Покраска стволов мусоропроводов</t>
  </si>
  <si>
    <t>ПФ 115 30 кг</t>
  </si>
  <si>
    <t>ПФ-115 2 кг</t>
  </si>
  <si>
    <t>Г; Д; Е</t>
  </si>
  <si>
    <t>Замена входных дверей</t>
  </si>
  <si>
    <t>Дверь</t>
  </si>
  <si>
    <t>апрель</t>
  </si>
  <si>
    <t>Покраска панелей в МОП на 2; 4; 5; 6; 7; 12; 14 эт.</t>
  </si>
  <si>
    <t>краска водоэмульсионная  40 кг, колер 2 , шпаклевка базовая 20 кг, шпаклевка финишная 10 кг</t>
  </si>
  <si>
    <t>Покраска панелей в МОП на 17-15 и 13-2 эт.</t>
  </si>
  <si>
    <t>краска водоэмульсион  145 кг, колер 5 , шпаклевка базовая 30 кг, шпаклевка финишная 15 кг</t>
  </si>
  <si>
    <t>Покраска панелей в МОП на 16; 15; 13-7; 5; 4; 2 эт.</t>
  </si>
  <si>
    <t>краска водоэмульсион  126 кг, колер 4 , шпаклевка базовая 30 кг, шпаклевка финишная 10 кг</t>
  </si>
  <si>
    <t>Покраска панелей на л/кл. 4; 7; 13; 16 эт.</t>
  </si>
  <si>
    <t>краска водоэмульсион  36 кг, колер 2 , шпаклевка базовая 20 кг, шпаклевка финишная 10 кг</t>
  </si>
  <si>
    <t>"____" _____________ 2015г.</t>
  </si>
  <si>
    <t>осенне-зимнему сезону 2015/2016гг.</t>
  </si>
  <si>
    <t>Ямочный ремонт а/дороги</t>
  </si>
  <si>
    <t>Покраска и рихтовка ограждений тротуаров заводского изготовления</t>
  </si>
  <si>
    <t>Разбивка цветников</t>
  </si>
  <si>
    <t>Ремонт мягкой кровли на ВНС</t>
  </si>
  <si>
    <t xml:space="preserve">Ремонт фасада </t>
  </si>
  <si>
    <t>16 мест</t>
  </si>
  <si>
    <t>Установка ограждений тротуара</t>
  </si>
  <si>
    <t>п.м.</t>
  </si>
  <si>
    <t>Ограждения</t>
  </si>
  <si>
    <t>Цветы</t>
  </si>
  <si>
    <t>Стекла, рейки</t>
  </si>
  <si>
    <t>Установка ограждения детской площадки</t>
  </si>
  <si>
    <t>Выполнение работ подрядными организациями</t>
  </si>
  <si>
    <t>Выполнение работ силами ЗАО "ЕВРОСИБСПЕЦСТРОЙ-СЕРВИС"</t>
  </si>
  <si>
    <t>Ремонт обшивки из ПВХ панелей</t>
  </si>
  <si>
    <t>Д; Е</t>
  </si>
  <si>
    <t>Выполнение работ силами ООО "ЕВРОСИБСПЕЦСТРОЙ-СЕРВИС"</t>
  </si>
  <si>
    <t>Примечание</t>
  </si>
  <si>
    <t xml:space="preserve">выполнено </t>
  </si>
  <si>
    <t xml:space="preserve">Примечание </t>
  </si>
  <si>
    <t>выполнено</t>
  </si>
  <si>
    <t>____________2016г.</t>
  </si>
  <si>
    <t>осенне-зимнему сезону 2016/2017гг.</t>
  </si>
  <si>
    <t>Замена канатоведущего шкива (г/п 630 кг)</t>
  </si>
  <si>
    <t>2-3</t>
  </si>
  <si>
    <t>Монтаж перильных поручней</t>
  </si>
  <si>
    <t>п/м</t>
  </si>
  <si>
    <t>Ремонт и востановление поврежденных газонов</t>
  </si>
  <si>
    <t>Газонная трава 10кг</t>
  </si>
  <si>
    <t xml:space="preserve">Покраска перильных ограждений </t>
  </si>
  <si>
    <t>эмаль белая 8кг, колер 1шт</t>
  </si>
  <si>
    <t>Ремонт обшивки из ПВХ панелей (арка)</t>
  </si>
  <si>
    <t>Сухая смесь 100кг</t>
  </si>
  <si>
    <t>Ямочный ремонт а/дороги,  в том числе у паркинга</t>
  </si>
  <si>
    <t>Ремонт тротуара с заменой бардюра</t>
  </si>
  <si>
    <t xml:space="preserve">Замена и установка решоток на техэтажи и входа в подвал </t>
  </si>
  <si>
    <t>Устройство отлива  козырька</t>
  </si>
  <si>
    <t>Замена дверей в мусоросборные камеры</t>
  </si>
  <si>
    <t>Покраска ствола мусоропровода и клапана</t>
  </si>
  <si>
    <t>эмаль белая 5 кг, колер 1шт</t>
  </si>
  <si>
    <t>Укладка настенной плитки в холле 1-го этажа</t>
  </si>
  <si>
    <t>плитка настенная 140м2, клей плиточный 100кг</t>
  </si>
  <si>
    <t>Замена плитки в лифтовом холле</t>
  </si>
  <si>
    <t>Плитка напольная  - 11 шт, клей плиточный</t>
  </si>
  <si>
    <t>Замена разбитых стеклопакетов</t>
  </si>
  <si>
    <t>Итого по ж/д 234 к.1-2</t>
  </si>
  <si>
    <t>Замена разбитого стекла в двери</t>
  </si>
  <si>
    <t>Газонная трава 5кг</t>
  </si>
  <si>
    <t>Покраска ствола мусоропровода</t>
  </si>
  <si>
    <t>Итого по ж/д 218а</t>
  </si>
  <si>
    <t>Замена водосточной трубы (ЦТП)</t>
  </si>
  <si>
    <t>Г; Д</t>
  </si>
  <si>
    <t xml:space="preserve">Ремонт отмостки </t>
  </si>
  <si>
    <t>Покраска входа в нежилые помещения</t>
  </si>
  <si>
    <t>Плитка тротуарная - 60 шт.</t>
  </si>
  <si>
    <t xml:space="preserve">Покраска входных дверей </t>
  </si>
  <si>
    <t>эмаль белая       10 кг, колер 3шт</t>
  </si>
  <si>
    <t>Обустройство парковочного места для инвалидов</t>
  </si>
  <si>
    <t>Устройство отмостки</t>
  </si>
  <si>
    <t>Пропенить техногогический шов</t>
  </si>
  <si>
    <t>м</t>
  </si>
  <si>
    <t>Пена монтажная 10шт</t>
  </si>
  <si>
    <t>Ремонт цементной стяжки на переходныхбалконах</t>
  </si>
  <si>
    <t xml:space="preserve">А; Б; Г </t>
  </si>
  <si>
    <t>эмаль белая       25 кг, колер 5шт</t>
  </si>
  <si>
    <t>Итого по ж/д 218</t>
  </si>
  <si>
    <t>ИТОГО по ж/д 234 к 1-2, 218а, 218, руб.:</t>
  </si>
  <si>
    <t>Составил: Техник - смотритель</t>
  </si>
  <si>
    <t>_____________</t>
  </si>
  <si>
    <t>А.А. Панкратьева</t>
  </si>
  <si>
    <t>Маяковского д.16</t>
  </si>
  <si>
    <t>Ремонт отлива на шиферной кровли</t>
  </si>
  <si>
    <t>Отлив</t>
  </si>
  <si>
    <t>Ремонт входных дверей</t>
  </si>
  <si>
    <t>шт</t>
  </si>
  <si>
    <t>Замена стекол в МОП</t>
  </si>
  <si>
    <t>Стекло</t>
  </si>
  <si>
    <t>Итого:</t>
  </si>
  <si>
    <t>Маяковского д.14</t>
  </si>
  <si>
    <t>Куликова д.18б</t>
  </si>
  <si>
    <t>Куликова д.18а</t>
  </si>
  <si>
    <t>Штукатурка цоколя</t>
  </si>
  <si>
    <t>Сухая смесь 1500кг</t>
  </si>
  <si>
    <t>Штукатурка фасада</t>
  </si>
  <si>
    <t>Сухая смесь 200кг</t>
  </si>
  <si>
    <t>Ремонт стяжки в тамбуре</t>
  </si>
  <si>
    <t>Сухая смесь 50кг</t>
  </si>
  <si>
    <t>Куликова д.20</t>
  </si>
  <si>
    <t xml:space="preserve">Штукатурка фасада </t>
  </si>
  <si>
    <t>Сухая смесь 500кг</t>
  </si>
  <si>
    <t>асфальт</t>
  </si>
  <si>
    <t>Куликова д.23/10</t>
  </si>
  <si>
    <t>Покраска цоколя с частичной штукатуркой</t>
  </si>
  <si>
    <t>Сухая смесь 4000кг краска 50кг</t>
  </si>
  <si>
    <t>Ремонт кровли кв.6</t>
  </si>
  <si>
    <t>Замена окон в МОП</t>
  </si>
  <si>
    <t>1-4</t>
  </si>
  <si>
    <t>Ремонт МОП</t>
  </si>
  <si>
    <t>шпаклевка 160кг, краска 180кг</t>
  </si>
  <si>
    <t>июнь-июль</t>
  </si>
  <si>
    <t xml:space="preserve"> 4</t>
  </si>
  <si>
    <t xml:space="preserve">Обустройство помещения </t>
  </si>
  <si>
    <t>помещение</t>
  </si>
  <si>
    <t>металлическая дверь</t>
  </si>
  <si>
    <t>Куликова д.2/2</t>
  </si>
  <si>
    <t>Сухая смесь 750кг</t>
  </si>
  <si>
    <t>Куликова д. 4/1</t>
  </si>
  <si>
    <t>Куликова д.3</t>
  </si>
  <si>
    <t>Маяковского д.12/22</t>
  </si>
  <si>
    <t>__________________________</t>
  </si>
  <si>
    <t>___________________________</t>
  </si>
  <si>
    <t>Ребиков В.Л.</t>
  </si>
  <si>
    <t>Составил: Техник-смотритель____________ Панкратьева А.А.</t>
  </si>
  <si>
    <t>Согласованно: Гл. инженер ________________ Ребиков В.Л.</t>
  </si>
  <si>
    <t xml:space="preserve">  </t>
  </si>
  <si>
    <t>Составил: Техник-смотритель___________________ Панкратьева А.А.</t>
  </si>
  <si>
    <t>Согласованно: Гл. инженер _____________________ Ребиков В.Л.</t>
  </si>
  <si>
    <t>____________2017г.</t>
  </si>
  <si>
    <t>осенне-зимнему сезону 2017/2018гг.</t>
  </si>
  <si>
    <t>место</t>
  </si>
  <si>
    <t>Очистка кровли от мусора</t>
  </si>
  <si>
    <t>14м2 под. С аркой</t>
  </si>
  <si>
    <t>Покраска арки с частичной шпаклевкой</t>
  </si>
  <si>
    <t>62м2</t>
  </si>
  <si>
    <t>9шт (май), 75 шт(июнь)</t>
  </si>
  <si>
    <t>54 п/м</t>
  </si>
  <si>
    <t>Покраска цоколя и входа в подвал с частичной шпаклевкой</t>
  </si>
  <si>
    <t>200м2 и 12м2 вентшахта у подземки</t>
  </si>
  <si>
    <t xml:space="preserve">Установка решеток входа в подвал </t>
  </si>
  <si>
    <t>водоэмульсионка 450 кг</t>
  </si>
  <si>
    <t xml:space="preserve">Частичная шпаклевка панелей </t>
  </si>
  <si>
    <t>шпаклевка 111,3 кг</t>
  </si>
  <si>
    <t>Покраска труб отопления и радиаторов</t>
  </si>
  <si>
    <t xml:space="preserve">эмаль белая 10 кг, колер 2шт </t>
  </si>
  <si>
    <t>краска ПФ 9кг</t>
  </si>
  <si>
    <t>плитка настенная 100м2, клей плиточный 100кг</t>
  </si>
  <si>
    <t>Частичная шпаклевка панелей (охрана) автостоянка</t>
  </si>
  <si>
    <t>штаклевка-10кг</t>
  </si>
  <si>
    <t>Покраска панелей в автостоянке (охрана)</t>
  </si>
  <si>
    <t>водоэмульсионка - 45кг</t>
  </si>
  <si>
    <t>Частичная шпаклевка панелей (автостоянка)</t>
  </si>
  <si>
    <t>шпаклевка - 50кг</t>
  </si>
  <si>
    <t>Покраска потолка в автостоянке</t>
  </si>
  <si>
    <t>водоэмульсионка - 40кг</t>
  </si>
  <si>
    <t xml:space="preserve">Покраска панелей в автостоянке </t>
  </si>
  <si>
    <t>водоэмульсионка - 115кг</t>
  </si>
  <si>
    <t>6000 руб.</t>
  </si>
  <si>
    <t xml:space="preserve">плитка , клей плиточный </t>
  </si>
  <si>
    <t>водоэмульсионка 165кг</t>
  </si>
  <si>
    <t>1440 м</t>
  </si>
  <si>
    <t>шпаклевка 253кг</t>
  </si>
  <si>
    <t>эмаль белая 10кг, колер 3шт</t>
  </si>
  <si>
    <t>п\м</t>
  </si>
  <si>
    <t>эмаль белая 4кг, колер 1шт</t>
  </si>
  <si>
    <t>краска ПФ 6кг</t>
  </si>
  <si>
    <t>А, Б, Г, Д, Е</t>
  </si>
  <si>
    <t xml:space="preserve">Замена водосточных труб </t>
  </si>
  <si>
    <t>труба, отвод, крепеж</t>
  </si>
  <si>
    <t>песок</t>
  </si>
  <si>
    <t>грун, торф, газонная трава 10кг</t>
  </si>
  <si>
    <t>Ремонт  мягкой кровли на ЦТП</t>
  </si>
  <si>
    <t>Обустройство парковочного места</t>
  </si>
  <si>
    <t>Замена канатоведущего шкива (г/п 400кг)</t>
  </si>
  <si>
    <t>бетон</t>
  </si>
  <si>
    <t>Г, Д, Е</t>
  </si>
  <si>
    <t>Ремонт тротуара (нежилые помещения)</t>
  </si>
  <si>
    <t>цена - 920р.</t>
  </si>
  <si>
    <t>Покраска входных дверей ЦТП</t>
  </si>
  <si>
    <t>Д, Е</t>
  </si>
  <si>
    <t>1000 р. За 1 м. кв.</t>
  </si>
  <si>
    <t>плитка 60м2, клей плиточный 125кг, затирка</t>
  </si>
  <si>
    <t>473,17м. Кв.;(16,15,14,13 эт); 912,12 м.кв.(12,11,10,9,8,7 эт.)</t>
  </si>
  <si>
    <t>Покраска панелей на л/кл.</t>
  </si>
  <si>
    <t>водоэмульсионка 330 кг</t>
  </si>
  <si>
    <t>шпаклевка 115кг</t>
  </si>
  <si>
    <t>37 м. кв. (16,15,14,13 эт);59м.кв. (12,11,10,9,8,7 эт.)</t>
  </si>
  <si>
    <t>Покраска переходных дверей</t>
  </si>
  <si>
    <t>эмаль белая 20кг, колер 5шт</t>
  </si>
  <si>
    <t>А, Б, Д, Е</t>
  </si>
  <si>
    <t xml:space="preserve">Установка решоток входа в подвал </t>
  </si>
  <si>
    <t>цена за одну решетку 11500 (ФОРМА), 4600 руб. за 1- решетку (металстрой)</t>
  </si>
  <si>
    <t>А, Б, Г</t>
  </si>
  <si>
    <t>в т.ч. НДФЛ</t>
  </si>
  <si>
    <t>Установка перильных ограждений на крыльце</t>
  </si>
  <si>
    <t>Ремонт кровли кв.21</t>
  </si>
  <si>
    <t>сухая смесь</t>
  </si>
  <si>
    <t>Проверил: Гл. инженер</t>
  </si>
  <si>
    <t>234 к.1-2</t>
  </si>
  <si>
    <r>
      <t>м</t>
    </r>
    <r>
      <rPr>
        <vertAlign val="superscript"/>
        <sz val="14"/>
        <rFont val="Times New Roman"/>
        <family val="1"/>
        <charset val="204"/>
      </rPr>
      <t>2</t>
    </r>
  </si>
  <si>
    <t>218а</t>
  </si>
  <si>
    <t>Панкратьева А.А.</t>
  </si>
  <si>
    <t>___________________</t>
  </si>
  <si>
    <t>____________2018г.</t>
  </si>
  <si>
    <t>осенне-зимнему сезону 2018/2019гг.</t>
  </si>
  <si>
    <t>Ремонт и восстановление поврежденных газонов</t>
  </si>
  <si>
    <t>Газонная трава 2кг</t>
  </si>
  <si>
    <t>Замена досок на лавочках и скамейках</t>
  </si>
  <si>
    <t>доска</t>
  </si>
  <si>
    <t>средство "Макси Дез-М"</t>
  </si>
  <si>
    <t>Ремонт неподвижного  крепления перильных поручней</t>
  </si>
  <si>
    <t>заклепки</t>
  </si>
  <si>
    <t>Плитка тротуарная - 45 шт.</t>
  </si>
  <si>
    <t>площадка</t>
  </si>
  <si>
    <t>краска ПФ-115 15кг</t>
  </si>
  <si>
    <t>Покраска решеток  входа в подвал</t>
  </si>
  <si>
    <t>Герметизация швов в автостоянке</t>
  </si>
  <si>
    <t>Пенитрон</t>
  </si>
  <si>
    <t>Герметизация отливов на парапете</t>
  </si>
  <si>
    <t>лента "Никобант"</t>
  </si>
  <si>
    <t>гидроизол, пропан</t>
  </si>
  <si>
    <t>Устройство системы ливневого водоотвода (арка)</t>
  </si>
  <si>
    <t>лоток, решетка</t>
  </si>
  <si>
    <t>пескобетон 80кг</t>
  </si>
  <si>
    <t>плитка настенная 78 м2, клей плиточный 60 кг</t>
  </si>
  <si>
    <t>Замена плитки в лифтовом холле на 2, 4, 5, 7 этажах</t>
  </si>
  <si>
    <t>август-сентябрь</t>
  </si>
  <si>
    <t>водоэмульсионка 250 кг</t>
  </si>
  <si>
    <t>водоэмульсионка 270 кг</t>
  </si>
  <si>
    <t>шпаклевка 68,3 кг</t>
  </si>
  <si>
    <t xml:space="preserve">Замена почтовых ящиков </t>
  </si>
  <si>
    <t>секция</t>
  </si>
  <si>
    <t>почтовый ящик 6 секция</t>
  </si>
  <si>
    <t>стеклопакет</t>
  </si>
  <si>
    <t>гвозди</t>
  </si>
  <si>
    <t>кирпич, пена монтажная</t>
  </si>
  <si>
    <t>Ремонт фасада (термошов)</t>
  </si>
  <si>
    <t>Монтажная пена</t>
  </si>
  <si>
    <t>метал</t>
  </si>
  <si>
    <t>11000 руб.</t>
  </si>
  <si>
    <t>краска ПФ - 115 13 кг</t>
  </si>
  <si>
    <t>спетлопакет</t>
  </si>
  <si>
    <t>Оборудавние пожарных шкафов рукавом 50мм</t>
  </si>
  <si>
    <t>пожарный рукав</t>
  </si>
  <si>
    <r>
      <t>Замена контейнера 0,66 м</t>
    </r>
    <r>
      <rPr>
        <sz val="11"/>
        <rFont val="Calibri"/>
        <family val="2"/>
        <charset val="204"/>
      </rPr>
      <t>³</t>
    </r>
  </si>
  <si>
    <t>контейнер</t>
  </si>
  <si>
    <t xml:space="preserve">Устройство газона </t>
  </si>
  <si>
    <t>торф, газонная трава</t>
  </si>
  <si>
    <r>
      <t>м</t>
    </r>
    <r>
      <rPr>
        <sz val="11"/>
        <rFont val="Calibri"/>
        <family val="2"/>
        <charset val="204"/>
      </rPr>
      <t>²</t>
    </r>
  </si>
  <si>
    <t>А; Б; Г; Д</t>
  </si>
  <si>
    <t>Установка столбов для беспрепятственного спуска с тротуара</t>
  </si>
  <si>
    <t>столбы 4шт</t>
  </si>
  <si>
    <t>А; Б; Д; Е</t>
  </si>
  <si>
    <t>Устройство системы контроля доступа на эвакуационный выход</t>
  </si>
  <si>
    <t>доводчик, магнит, кнопка выхода</t>
  </si>
  <si>
    <t>ЦТП -710000 руб</t>
  </si>
  <si>
    <t>Покраска панелей с частичной шпаклевкой</t>
  </si>
  <si>
    <t>водоэмульсионка 150 кг</t>
  </si>
  <si>
    <t>Покраска входных  дверей</t>
  </si>
  <si>
    <t>эмаль белая 10 кг, колер 2шт</t>
  </si>
  <si>
    <t>Б; Г</t>
  </si>
  <si>
    <t>Разметка парковочного места</t>
  </si>
  <si>
    <t>краска ПФ-115 80кг</t>
  </si>
  <si>
    <t>краска ПФ-115 20кг</t>
  </si>
  <si>
    <t xml:space="preserve">Штукатурка козырька </t>
  </si>
  <si>
    <t>цемент, шпаклевка</t>
  </si>
  <si>
    <t xml:space="preserve">А, Б </t>
  </si>
  <si>
    <t>Замена покрытия на д/площадке (резиновая крошка)</t>
  </si>
  <si>
    <t>песок, бетон, резиновая крошка</t>
  </si>
  <si>
    <t>Ремонт цементной стяжки на переходных балконах</t>
  </si>
  <si>
    <t>почтовый ящик 1 секция</t>
  </si>
  <si>
    <t>водоэмульсионка 550 кг</t>
  </si>
  <si>
    <t>шкив</t>
  </si>
  <si>
    <t xml:space="preserve">Покраска деревьев </t>
  </si>
  <si>
    <t>краска для деревьев</t>
  </si>
  <si>
    <t>7,00</t>
  </si>
  <si>
    <t>9,00</t>
  </si>
  <si>
    <t>Ремонт шиферной кровли</t>
  </si>
  <si>
    <t>2,4</t>
  </si>
  <si>
    <t>шифер</t>
  </si>
  <si>
    <t xml:space="preserve">Ремонт кровли кв.6, 19, 20 </t>
  </si>
  <si>
    <t>8,00</t>
  </si>
  <si>
    <t>13,00</t>
  </si>
  <si>
    <t>0,00</t>
  </si>
  <si>
    <t>31,00</t>
  </si>
  <si>
    <t>1271,00</t>
  </si>
  <si>
    <t>А.А.Панкратьева</t>
  </si>
  <si>
    <t>В.Л.Ребиков</t>
  </si>
  <si>
    <t>____________2019г.</t>
  </si>
  <si>
    <t>осенне-зимнему сезону 2019/2020гг.</t>
  </si>
  <si>
    <t>Семена газонной травы 10 кг</t>
  </si>
  <si>
    <t>Ремонт ступеней на крыльце, в арке</t>
  </si>
  <si>
    <t>12 шт + 9 шт подъезды</t>
  </si>
  <si>
    <t>Холодный асфальт</t>
  </si>
  <si>
    <t>Покраска фасада паркинга (вандальные надписи)</t>
  </si>
  <si>
    <t>краска - 5,0 кг</t>
  </si>
  <si>
    <t>ГФ, 15кг</t>
  </si>
  <si>
    <t>ГФ, 10кг</t>
  </si>
  <si>
    <t xml:space="preserve">Покраска дверей мусоропроводов </t>
  </si>
  <si>
    <t>апрель-июнь</t>
  </si>
  <si>
    <t>Частичная шпаклевка панелей (офис)</t>
  </si>
  <si>
    <t>шпаклевка 39,0 кг</t>
  </si>
  <si>
    <t>бухгалтерия (9 мая)</t>
  </si>
  <si>
    <t>Покраска панелей (офис)</t>
  </si>
  <si>
    <t>водоэмульсионка 95,0 кг</t>
  </si>
  <si>
    <t>Промывка мусоропровода</t>
  </si>
  <si>
    <t>ГФ, 5кг</t>
  </si>
  <si>
    <t>Г, Е</t>
  </si>
  <si>
    <t>А, Б, Д</t>
  </si>
  <si>
    <t>Покраска лифтовых кабин</t>
  </si>
  <si>
    <t>краска</t>
  </si>
  <si>
    <t>Покраска фасада  (вандальные надписи)</t>
  </si>
  <si>
    <t>ГФ, 20кг</t>
  </si>
  <si>
    <t>шпаклевка 90кг</t>
  </si>
  <si>
    <t>июль-август</t>
  </si>
  <si>
    <t xml:space="preserve">Покраска панелей </t>
  </si>
  <si>
    <t>А, Б</t>
  </si>
  <si>
    <t>Покраска газопровода</t>
  </si>
  <si>
    <t xml:space="preserve">краска  </t>
  </si>
  <si>
    <t>35р</t>
  </si>
  <si>
    <t>Ремонт отлива на шиферной кровли и герметизация швов</t>
  </si>
  <si>
    <t>16,00</t>
  </si>
  <si>
    <t>Опиловка деревьев</t>
  </si>
  <si>
    <t>Ремонт козырька</t>
  </si>
  <si>
    <t>железо</t>
  </si>
  <si>
    <t xml:space="preserve">Усиление стропил на чердаке </t>
  </si>
  <si>
    <t>Герметизация швов на кровле кв.20,21,28</t>
  </si>
  <si>
    <t xml:space="preserve">Ремонт ступеней </t>
  </si>
  <si>
    <t>2,00</t>
  </si>
  <si>
    <t>23,00</t>
  </si>
  <si>
    <t xml:space="preserve">п/м </t>
  </si>
  <si>
    <t>24,00</t>
  </si>
  <si>
    <t xml:space="preserve">краска </t>
  </si>
  <si>
    <t>1104,00</t>
  </si>
  <si>
    <t xml:space="preserve">Побелка деревьев </t>
  </si>
  <si>
    <t xml:space="preserve">Побелка  деревьев </t>
  </si>
  <si>
    <t>____________ Панкратьева А.А.</t>
  </si>
  <si>
    <t>______________ Ребиков В.Л.</t>
  </si>
  <si>
    <t>осенне-зимнему сезону 2020/2021гг.</t>
  </si>
  <si>
    <t>Ямочный ремонт а/м дороги</t>
  </si>
  <si>
    <t xml:space="preserve">Покраска фасада паркинга </t>
  </si>
  <si>
    <t>Арка</t>
  </si>
  <si>
    <t>Устройство штробы</t>
  </si>
  <si>
    <t>Ремонт мягкой кровли(паркинг)</t>
  </si>
  <si>
    <t>Частичная покраска панелей в МОП</t>
  </si>
  <si>
    <t xml:space="preserve"> Частичная покраска панелей на л/кл.</t>
  </si>
  <si>
    <t>Замена пола</t>
  </si>
  <si>
    <t>Покраска двери мусорокамеры</t>
  </si>
  <si>
    <t>А;Б;Г;Д;Е</t>
  </si>
  <si>
    <t>Покраска дверей мусорокамеры</t>
  </si>
  <si>
    <t>А;Б</t>
  </si>
  <si>
    <t>Б;Д</t>
  </si>
  <si>
    <t>Покраска панелей МОП и л/к</t>
  </si>
  <si>
    <t>Частичная покраска панелей на л/кл.</t>
  </si>
  <si>
    <t>Замена кирпича, (высотные работы)</t>
  </si>
  <si>
    <t>А,Б,Г</t>
  </si>
  <si>
    <t>Ремонт мусоропровода</t>
  </si>
  <si>
    <t>А; Е</t>
  </si>
  <si>
    <t>Г,Д,Е</t>
  </si>
  <si>
    <t>Ремонт стяжки пола и стен в паркинге</t>
  </si>
  <si>
    <t>Демонтаж и гидроизоляция отслоившихся частей штукатурного слоя на межпанельных поясах</t>
  </si>
  <si>
    <t xml:space="preserve">Покраска цоколя и входа в подвал </t>
  </si>
  <si>
    <t>Частичная шпатлевка цоколя</t>
  </si>
  <si>
    <t>Покраска стен в паркинге</t>
  </si>
  <si>
    <t>ИТОГО по ж/д 234 к 1-2, 218а, 218: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</si>
</sst>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3"/>
      <name val="Arial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64">
    <xf numFmtId="0" fontId="1" fillId="0" borderId="0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25" xfId="0" applyNumberFormat="1" applyFont="1" applyFill="1" applyBorder="1" applyAlignment="1" applyProtection="1">
      <alignment horizontal="center" vertical="top"/>
    </xf>
    <xf numFmtId="0" fontId="1" fillId="0" borderId="25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center" vertical="top"/>
    </xf>
    <xf numFmtId="0" fontId="7" fillId="0" borderId="25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28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27" xfId="0" applyNumberFormat="1" applyFont="1" applyFill="1" applyBorder="1" applyAlignment="1" applyProtection="1">
      <alignment horizontal="left" vertical="top" wrapText="1"/>
    </xf>
    <xf numFmtId="0" fontId="8" fillId="0" borderId="37" xfId="0" applyNumberFormat="1" applyFont="1" applyFill="1" applyBorder="1" applyAlignment="1" applyProtection="1">
      <alignment horizontal="center" vertical="top"/>
    </xf>
    <xf numFmtId="0" fontId="8" fillId="0" borderId="6" xfId="0" applyNumberFormat="1" applyFont="1" applyFill="1" applyBorder="1" applyAlignment="1" applyProtection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top"/>
    </xf>
    <xf numFmtId="0" fontId="1" fillId="0" borderId="26" xfId="0" applyNumberFormat="1" applyFont="1" applyFill="1" applyBorder="1" applyAlignment="1" applyProtection="1">
      <alignment horizontal="center" vertical="top"/>
    </xf>
    <xf numFmtId="0" fontId="7" fillId="0" borderId="26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top"/>
    </xf>
    <xf numFmtId="2" fontId="2" fillId="0" borderId="7" xfId="0" applyNumberFormat="1" applyFont="1" applyFill="1" applyBorder="1" applyAlignment="1" applyProtection="1">
      <alignment horizontal="center" vertical="top"/>
    </xf>
    <xf numFmtId="49" fontId="2" fillId="0" borderId="7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2" fontId="1" fillId="0" borderId="21" xfId="0" applyNumberFormat="1" applyFont="1" applyFill="1" applyBorder="1" applyAlignment="1" applyProtection="1">
      <alignment horizontal="center" vertical="top"/>
    </xf>
    <xf numFmtId="2" fontId="1" fillId="0" borderId="7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1" fillId="0" borderId="13" xfId="0" applyNumberFormat="1" applyFont="1" applyFill="1" applyBorder="1" applyAlignment="1" applyProtection="1">
      <alignment horizontal="center" vertical="top"/>
    </xf>
    <xf numFmtId="2" fontId="1" fillId="0" borderId="12" xfId="0" applyNumberFormat="1" applyFont="1" applyFill="1" applyBorder="1" applyAlignment="1" applyProtection="1">
      <alignment horizontal="center" vertical="top"/>
    </xf>
    <xf numFmtId="2" fontId="2" fillId="0" borderId="21" xfId="0" applyNumberFormat="1" applyFont="1" applyFill="1" applyBorder="1" applyAlignment="1" applyProtection="1">
      <alignment horizontal="center" vertical="top"/>
    </xf>
    <xf numFmtId="2" fontId="2" fillId="0" borderId="25" xfId="0" applyNumberFormat="1" applyFont="1" applyFill="1" applyBorder="1" applyAlignment="1" applyProtection="1">
      <alignment horizontal="center" vertical="top"/>
    </xf>
    <xf numFmtId="2" fontId="1" fillId="0" borderId="25" xfId="0" applyNumberFormat="1" applyFont="1" applyFill="1" applyBorder="1" applyAlignment="1" applyProtection="1">
      <alignment horizontal="center" vertical="top"/>
    </xf>
    <xf numFmtId="2" fontId="1" fillId="0" borderId="26" xfId="0" applyNumberFormat="1" applyFont="1" applyFill="1" applyBorder="1" applyAlignment="1" applyProtection="1">
      <alignment horizontal="center" vertical="top"/>
    </xf>
    <xf numFmtId="2" fontId="2" fillId="0" borderId="24" xfId="0" applyNumberFormat="1" applyFont="1" applyFill="1" applyBorder="1" applyAlignment="1" applyProtection="1">
      <alignment horizontal="center" vertical="top"/>
    </xf>
    <xf numFmtId="2" fontId="9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Fill="1" applyBorder="1" applyAlignment="1" applyProtection="1">
      <alignment horizontal="center" vertical="center"/>
    </xf>
    <xf numFmtId="2" fontId="1" fillId="0" borderId="26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25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2" fontId="9" fillId="0" borderId="8" xfId="0" applyNumberFormat="1" applyFont="1" applyFill="1" applyBorder="1" applyAlignment="1" applyProtection="1">
      <alignment horizontal="center" vertical="top"/>
    </xf>
    <xf numFmtId="0" fontId="2" fillId="0" borderId="50" xfId="0" applyNumberFormat="1" applyFont="1" applyFill="1" applyBorder="1" applyAlignment="1" applyProtection="1">
      <alignment horizontal="center" vertical="center"/>
    </xf>
    <xf numFmtId="2" fontId="9" fillId="0" borderId="7" xfId="0" applyNumberFormat="1" applyFont="1" applyFill="1" applyBorder="1" applyAlignment="1" applyProtection="1">
      <alignment horizontal="center" vertical="top"/>
    </xf>
    <xf numFmtId="2" fontId="9" fillId="0" borderId="7" xfId="0" applyNumberFormat="1" applyFont="1" applyFill="1" applyBorder="1" applyAlignment="1" applyProtection="1">
      <alignment vertical="top"/>
    </xf>
    <xf numFmtId="0" fontId="2" fillId="0" borderId="51" xfId="0" applyNumberFormat="1" applyFont="1" applyFill="1" applyBorder="1" applyAlignment="1" applyProtection="1">
      <alignment horizontal="center" vertical="center"/>
    </xf>
    <xf numFmtId="0" fontId="2" fillId="0" borderId="52" xfId="0" applyNumberFormat="1" applyFont="1" applyFill="1" applyBorder="1" applyAlignment="1" applyProtection="1">
      <alignment horizontal="center" vertical="center"/>
    </xf>
    <xf numFmtId="2" fontId="9" fillId="0" borderId="50" xfId="0" applyNumberFormat="1" applyFont="1" applyFill="1" applyBorder="1" applyAlignment="1" applyProtection="1">
      <alignment horizontal="center" vertical="top"/>
    </xf>
    <xf numFmtId="2" fontId="9" fillId="0" borderId="36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14" fillId="0" borderId="19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5" fillId="0" borderId="50" xfId="0" applyNumberFormat="1" applyFont="1" applyFill="1" applyBorder="1" applyAlignment="1" applyProtection="1">
      <alignment horizontal="center" vertical="center"/>
    </xf>
    <xf numFmtId="0" fontId="15" fillId="0" borderId="47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15" fillId="0" borderId="21" xfId="0" applyNumberFormat="1" applyFont="1" applyFill="1" applyBorder="1" applyAlignment="1" applyProtection="1">
      <alignment horizontal="center" vertical="center"/>
    </xf>
    <xf numFmtId="2" fontId="15" fillId="0" borderId="29" xfId="0" applyNumberFormat="1" applyFont="1" applyFill="1" applyBorder="1" applyAlignment="1" applyProtection="1">
      <alignment horizontal="center" vertical="center"/>
    </xf>
    <xf numFmtId="2" fontId="15" fillId="0" borderId="21" xfId="0" applyNumberFormat="1" applyFont="1" applyFill="1" applyBorder="1" applyAlignment="1" applyProtection="1">
      <alignment horizontal="center" vertical="center"/>
    </xf>
    <xf numFmtId="49" fontId="15" fillId="0" borderId="47" xfId="0" applyNumberFormat="1" applyFont="1" applyFill="1" applyBorder="1" applyAlignment="1" applyProtection="1">
      <alignment horizontal="center" vertical="center"/>
    </xf>
    <xf numFmtId="2" fontId="17" fillId="0" borderId="0" xfId="0" applyNumberFormat="1" applyFont="1" applyFill="1" applyBorder="1" applyAlignment="1" applyProtection="1"/>
    <xf numFmtId="0" fontId="15" fillId="0" borderId="21" xfId="0" applyNumberFormat="1" applyFont="1" applyFill="1" applyBorder="1" applyAlignment="1" applyProtection="1">
      <alignment horizontal="left" vertical="center" wrapText="1"/>
    </xf>
    <xf numFmtId="49" fontId="15" fillId="0" borderId="41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Fill="1" applyBorder="1" applyAlignment="1" applyProtection="1">
      <alignment horizontal="center" vertical="center"/>
    </xf>
    <xf numFmtId="0" fontId="15" fillId="0" borderId="41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left" vertical="center" wrapText="1"/>
    </xf>
    <xf numFmtId="2" fontId="15" fillId="0" borderId="7" xfId="0" applyNumberFormat="1" applyFont="1" applyFill="1" applyBorder="1" applyAlignment="1" applyProtection="1">
      <alignment horizontal="center" vertical="center"/>
    </xf>
    <xf numFmtId="0" fontId="15" fillId="0" borderId="4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2" fontId="15" fillId="0" borderId="39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2" fontId="15" fillId="0" borderId="26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vertical="top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14" fillId="0" borderId="21" xfId="0" applyNumberFormat="1" applyFont="1" applyFill="1" applyBorder="1" applyAlignment="1" applyProtection="1">
      <alignment horizontal="center" vertical="center"/>
    </xf>
    <xf numFmtId="2" fontId="14" fillId="0" borderId="3" xfId="0" applyNumberFormat="1" applyFont="1" applyFill="1" applyBorder="1" applyAlignment="1" applyProtection="1">
      <alignment horizontal="center" vertical="center"/>
    </xf>
    <xf numFmtId="2" fontId="14" fillId="0" borderId="7" xfId="0" applyNumberFormat="1" applyFont="1" applyFill="1" applyBorder="1" applyAlignment="1" applyProtection="1">
      <alignment horizontal="center" vertical="center"/>
    </xf>
    <xf numFmtId="0" fontId="15" fillId="0" borderId="44" xfId="0" applyNumberFormat="1" applyFont="1" applyFill="1" applyBorder="1" applyAlignment="1" applyProtection="1">
      <alignment horizontal="center" vertical="top"/>
    </xf>
    <xf numFmtId="2" fontId="16" fillId="0" borderId="17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/>
    <xf numFmtId="0" fontId="17" fillId="0" borderId="6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2" fontId="5" fillId="0" borderId="13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top"/>
    </xf>
    <xf numFmtId="2" fontId="19" fillId="0" borderId="8" xfId="0" applyNumberFormat="1" applyFont="1" applyFill="1" applyBorder="1" applyAlignment="1" applyProtection="1">
      <alignment horizontal="center" vertical="top"/>
    </xf>
    <xf numFmtId="2" fontId="5" fillId="0" borderId="70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9" fillId="0" borderId="46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7" xfId="0" applyNumberFormat="1" applyFont="1" applyFill="1" applyBorder="1" applyAlignment="1" applyProtection="1">
      <alignment vertical="top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14" fillId="0" borderId="67" xfId="0" applyNumberFormat="1" applyFont="1" applyFill="1" applyBorder="1" applyAlignment="1" applyProtection="1">
      <alignment vertical="center"/>
    </xf>
    <xf numFmtId="0" fontId="15" fillId="0" borderId="27" xfId="0" applyNumberFormat="1" applyFont="1" applyFill="1" applyBorder="1" applyAlignment="1" applyProtection="1">
      <alignment horizontal="left" vertical="center" wrapText="1"/>
    </xf>
    <xf numFmtId="49" fontId="14" fillId="0" borderId="7" xfId="0" applyNumberFormat="1" applyFont="1" applyFill="1" applyBorder="1" applyAlignment="1" applyProtection="1">
      <alignment vertical="center"/>
    </xf>
    <xf numFmtId="49" fontId="15" fillId="0" borderId="7" xfId="0" applyNumberFormat="1" applyFont="1" applyFill="1" applyBorder="1" applyAlignment="1" applyProtection="1">
      <alignment horizontal="left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5" fillId="0" borderId="74" xfId="0" applyNumberFormat="1" applyFont="1" applyFill="1" applyBorder="1" applyAlignment="1" applyProtection="1">
      <alignment horizontal="center" vertical="center"/>
    </xf>
    <xf numFmtId="2" fontId="19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center" vertical="top"/>
    </xf>
    <xf numFmtId="2" fontId="16" fillId="0" borderId="8" xfId="0" applyNumberFormat="1" applyFont="1" applyFill="1" applyBorder="1" applyAlignment="1" applyProtection="1">
      <alignment horizontal="center" vertical="top"/>
    </xf>
    <xf numFmtId="0" fontId="15" fillId="0" borderId="51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62" xfId="0" applyNumberFormat="1" applyFont="1" applyFill="1" applyBorder="1" applyAlignment="1" applyProtection="1">
      <alignment horizontal="center" vertic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 shrinkToFit="1"/>
    </xf>
    <xf numFmtId="0" fontId="15" fillId="0" borderId="75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52" xfId="0" applyNumberFormat="1" applyFont="1" applyFill="1" applyBorder="1" applyAlignment="1" applyProtection="1">
      <alignment horizontal="center" vertical="center"/>
    </xf>
    <xf numFmtId="2" fontId="14" fillId="0" borderId="76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2" fontId="15" fillId="0" borderId="27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0" borderId="53" xfId="0" applyNumberFormat="1" applyFont="1" applyFill="1" applyBorder="1" applyAlignment="1" applyProtection="1">
      <alignment horizontal="center" vertical="center"/>
    </xf>
    <xf numFmtId="2" fontId="14" fillId="0" borderId="13" xfId="0" applyNumberFormat="1" applyFont="1" applyFill="1" applyBorder="1" applyAlignment="1" applyProtection="1">
      <alignment horizontal="center" vertical="center"/>
    </xf>
    <xf numFmtId="2" fontId="14" fillId="0" borderId="70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44" xfId="0" applyNumberFormat="1" applyFont="1" applyFill="1" applyBorder="1" applyAlignment="1" applyProtection="1">
      <alignment horizontal="center" vertical="center" wrapText="1"/>
    </xf>
    <xf numFmtId="2" fontId="15" fillId="0" borderId="26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5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2" fillId="2" borderId="5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/>
    </xf>
    <xf numFmtId="0" fontId="2" fillId="2" borderId="50" xfId="0" applyNumberFormat="1" applyFont="1" applyFill="1" applyBorder="1" applyAlignment="1" applyProtection="1">
      <alignment horizontal="center" vertical="center"/>
    </xf>
    <xf numFmtId="0" fontId="5" fillId="2" borderId="4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top" wrapText="1"/>
    </xf>
    <xf numFmtId="0" fontId="14" fillId="0" borderId="53" xfId="0" applyNumberFormat="1" applyFont="1" applyFill="1" applyBorder="1" applyAlignment="1" applyProtection="1">
      <alignment vertical="center" wrapText="1"/>
    </xf>
    <xf numFmtId="0" fontId="14" fillId="0" borderId="41" xfId="0" applyNumberFormat="1" applyFont="1" applyFill="1" applyBorder="1" applyAlignment="1" applyProtection="1">
      <alignment vertical="center" wrapText="1"/>
    </xf>
    <xf numFmtId="0" fontId="2" fillId="3" borderId="51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4" borderId="51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vertical="top"/>
    </xf>
    <xf numFmtId="0" fontId="1" fillId="4" borderId="5" xfId="0" applyNumberFormat="1" applyFont="1" applyFill="1" applyBorder="1" applyAlignment="1" applyProtection="1">
      <alignment vertical="top"/>
    </xf>
    <xf numFmtId="0" fontId="2" fillId="5" borderId="51" xfId="0" applyNumberFormat="1" applyFont="1" applyFill="1" applyBorder="1" applyAlignment="1" applyProtection="1">
      <alignment horizontal="center" vertical="center"/>
    </xf>
    <xf numFmtId="0" fontId="2" fillId="6" borderId="51" xfId="0" applyNumberFormat="1" applyFont="1" applyFill="1" applyBorder="1" applyAlignment="1" applyProtection="1">
      <alignment horizontal="center" vertical="center"/>
    </xf>
    <xf numFmtId="0" fontId="2" fillId="6" borderId="50" xfId="0" applyNumberFormat="1" applyFont="1" applyFill="1" applyBorder="1" applyAlignment="1" applyProtection="1">
      <alignment horizontal="center" vertical="center"/>
    </xf>
    <xf numFmtId="0" fontId="2" fillId="6" borderId="52" xfId="0" applyNumberFormat="1" applyFont="1" applyFill="1" applyBorder="1" applyAlignment="1" applyProtection="1">
      <alignment horizontal="center" vertical="center"/>
    </xf>
    <xf numFmtId="2" fontId="5" fillId="6" borderId="70" xfId="0" applyNumberFormat="1" applyFont="1" applyFill="1" applyBorder="1" applyAlignment="1" applyProtection="1">
      <alignment horizontal="center" vertical="center"/>
    </xf>
    <xf numFmtId="2" fontId="5" fillId="6" borderId="13" xfId="0" applyNumberFormat="1" applyFont="1" applyFill="1" applyBorder="1" applyAlignment="1" applyProtection="1">
      <alignment horizontal="center" vertical="center"/>
    </xf>
    <xf numFmtId="2" fontId="15" fillId="6" borderId="7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horizontal="left" vertical="center" wrapText="1"/>
    </xf>
    <xf numFmtId="0" fontId="15" fillId="6" borderId="1" xfId="0" applyNumberFormat="1" applyFont="1" applyFill="1" applyBorder="1" applyAlignment="1" applyProtection="1">
      <alignment horizontal="center" vertical="center"/>
    </xf>
    <xf numFmtId="2" fontId="15" fillId="6" borderId="26" xfId="0" applyNumberFormat="1" applyFont="1" applyFill="1" applyBorder="1" applyAlignment="1" applyProtection="1">
      <alignment horizontal="center" vertical="center"/>
    </xf>
    <xf numFmtId="0" fontId="15" fillId="6" borderId="25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right" vertical="center"/>
    </xf>
    <xf numFmtId="0" fontId="15" fillId="0" borderId="25" xfId="0" applyNumberFormat="1" applyFont="1" applyFill="1" applyBorder="1" applyAlignment="1" applyProtection="1">
      <alignment horizontal="left" vertical="center" wrapText="1"/>
    </xf>
    <xf numFmtId="2" fontId="14" fillId="0" borderId="2" xfId="0" applyNumberFormat="1" applyFont="1" applyFill="1" applyBorder="1" applyAlignment="1" applyProtection="1">
      <alignment horizontal="center" vertical="center"/>
    </xf>
    <xf numFmtId="2" fontId="15" fillId="0" borderId="49" xfId="0" applyNumberFormat="1" applyFont="1" applyFill="1" applyBorder="1" applyAlignment="1" applyProtection="1">
      <alignment horizontal="center" vertical="center"/>
    </xf>
    <xf numFmtId="0" fontId="15" fillId="0" borderId="61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right" vertical="center"/>
    </xf>
    <xf numFmtId="0" fontId="5" fillId="6" borderId="54" xfId="0" applyNumberFormat="1" applyFont="1" applyFill="1" applyBorder="1" applyAlignment="1" applyProtection="1">
      <alignment vertical="center" wrapText="1"/>
    </xf>
    <xf numFmtId="0" fontId="5" fillId="6" borderId="54" xfId="0" applyNumberFormat="1" applyFont="1" applyFill="1" applyBorder="1" applyAlignment="1" applyProtection="1">
      <alignment vertical="center"/>
    </xf>
    <xf numFmtId="49" fontId="15" fillId="6" borderId="6" xfId="0" applyNumberFormat="1" applyFont="1" applyFill="1" applyBorder="1" applyAlignment="1" applyProtection="1">
      <alignment horizontal="center" vertical="center"/>
    </xf>
    <xf numFmtId="0" fontId="15" fillId="6" borderId="2" xfId="0" applyNumberFormat="1" applyFont="1" applyFill="1" applyBorder="1" applyAlignment="1" applyProtection="1">
      <alignment horizontal="left" vertical="center" wrapText="1"/>
    </xf>
    <xf numFmtId="0" fontId="15" fillId="6" borderId="2" xfId="0" applyNumberFormat="1" applyFont="1" applyFill="1" applyBorder="1" applyAlignment="1" applyProtection="1">
      <alignment horizontal="center" vertical="center"/>
    </xf>
    <xf numFmtId="2" fontId="15" fillId="6" borderId="39" xfId="0" applyNumberFormat="1" applyFont="1" applyFill="1" applyBorder="1" applyAlignment="1" applyProtection="1">
      <alignment horizontal="center" vertical="center"/>
    </xf>
    <xf numFmtId="0" fontId="15" fillId="6" borderId="27" xfId="0" applyNumberFormat="1" applyFont="1" applyFill="1" applyBorder="1" applyAlignment="1" applyProtection="1">
      <alignment horizontal="center" vertical="center" wrapText="1"/>
    </xf>
    <xf numFmtId="2" fontId="15" fillId="6" borderId="3" xfId="0" applyNumberFormat="1" applyFont="1" applyFill="1" applyBorder="1" applyAlignment="1" applyProtection="1">
      <alignment horizontal="center" vertical="center"/>
    </xf>
    <xf numFmtId="49" fontId="14" fillId="6" borderId="26" xfId="0" applyNumberFormat="1" applyFont="1" applyFill="1" applyBorder="1" applyAlignment="1" applyProtection="1">
      <alignment horizontal="right" vertical="center" wrapText="1"/>
    </xf>
    <xf numFmtId="49" fontId="15" fillId="6" borderId="7" xfId="0" applyNumberFormat="1" applyFont="1" applyFill="1" applyBorder="1" applyAlignment="1" applyProtection="1">
      <alignment horizontal="left" vertical="center" wrapText="1"/>
    </xf>
    <xf numFmtId="49" fontId="15" fillId="6" borderId="7" xfId="0" applyNumberFormat="1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/>
    </xf>
    <xf numFmtId="2" fontId="5" fillId="6" borderId="73" xfId="0" applyNumberFormat="1" applyFont="1" applyFill="1" applyBorder="1" applyAlignment="1" applyProtection="1">
      <alignment horizontal="center" vertical="center"/>
    </xf>
    <xf numFmtId="0" fontId="5" fillId="6" borderId="57" xfId="0" applyNumberFormat="1" applyFont="1" applyFill="1" applyBorder="1" applyAlignment="1" applyProtection="1">
      <alignment vertical="center" wrapText="1"/>
    </xf>
    <xf numFmtId="0" fontId="15" fillId="0" borderId="67" xfId="0" applyNumberFormat="1" applyFont="1" applyFill="1" applyBorder="1" applyAlignment="1" applyProtection="1">
      <alignment horizontal="center" vertical="center"/>
    </xf>
    <xf numFmtId="0" fontId="15" fillId="0" borderId="3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/>
    </xf>
    <xf numFmtId="49" fontId="14" fillId="2" borderId="7" xfId="0" applyNumberFormat="1" applyFont="1" applyFill="1" applyBorder="1" applyAlignment="1" applyProtection="1">
      <alignment horizontal="right" vertical="center"/>
    </xf>
    <xf numFmtId="49" fontId="15" fillId="2" borderId="7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center" vertical="center"/>
    </xf>
    <xf numFmtId="49" fontId="15" fillId="2" borderId="7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5" fillId="2" borderId="7" xfId="0" applyNumberFormat="1" applyFont="1" applyFill="1" applyBorder="1" applyAlignment="1" applyProtection="1">
      <alignment horizontal="center" vertical="center"/>
    </xf>
    <xf numFmtId="49" fontId="15" fillId="2" borderId="7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vertical="center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2" fontId="15" fillId="2" borderId="3" xfId="0" applyNumberFormat="1" applyFont="1" applyFill="1" applyBorder="1" applyAlignment="1" applyProtection="1">
      <alignment horizontal="center" vertical="center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15" xfId="0" applyNumberFormat="1" applyFont="1" applyFill="1" applyBorder="1" applyAlignment="1" applyProtection="1">
      <alignment horizontal="center" vertical="center"/>
    </xf>
    <xf numFmtId="0" fontId="15" fillId="2" borderId="7" xfId="0" applyNumberFormat="1" applyFont="1" applyFill="1" applyBorder="1" applyAlignment="1" applyProtection="1">
      <alignment horizontal="left" vertical="center" wrapText="1"/>
    </xf>
    <xf numFmtId="0" fontId="15" fillId="2" borderId="7" xfId="0" applyNumberFormat="1" applyFont="1" applyFill="1" applyBorder="1" applyAlignment="1" applyProtection="1">
      <alignment horizontal="center" vertical="center" wrapText="1"/>
    </xf>
    <xf numFmtId="0" fontId="14" fillId="2" borderId="7" xfId="0" applyNumberFormat="1" applyFont="1" applyFill="1" applyBorder="1" applyAlignment="1" applyProtection="1">
      <alignment horizontal="right" vertical="center"/>
    </xf>
    <xf numFmtId="0" fontId="15" fillId="2" borderId="61" xfId="0" applyNumberFormat="1" applyFont="1" applyFill="1" applyBorder="1" applyAlignment="1" applyProtection="1">
      <alignment horizontal="center" vertical="center"/>
    </xf>
    <xf numFmtId="49" fontId="14" fillId="2" borderId="7" xfId="0" applyNumberFormat="1" applyFont="1" applyFill="1" applyBorder="1" applyAlignment="1" applyProtection="1">
      <alignment vertical="center" wrapText="1"/>
    </xf>
    <xf numFmtId="2" fontId="15" fillId="2" borderId="7" xfId="0" applyNumberFormat="1" applyFont="1" applyFill="1" applyBorder="1" applyAlignment="1" applyProtection="1">
      <alignment horizontal="center" vertical="center" wrapText="1"/>
    </xf>
    <xf numFmtId="0" fontId="2" fillId="4" borderId="50" xfId="0" applyNumberFormat="1" applyFont="1" applyFill="1" applyBorder="1" applyAlignment="1" applyProtection="1">
      <alignment horizontal="center" vertical="center"/>
    </xf>
    <xf numFmtId="0" fontId="5" fillId="7" borderId="41" xfId="0" applyNumberFormat="1" applyFont="1" applyFill="1" applyBorder="1" applyAlignment="1" applyProtection="1">
      <alignment horizontal="center" vertical="center"/>
    </xf>
    <xf numFmtId="0" fontId="2" fillId="7" borderId="51" xfId="0" applyNumberFormat="1" applyFont="1" applyFill="1" applyBorder="1" applyAlignment="1" applyProtection="1">
      <alignment horizontal="center" vertical="center"/>
    </xf>
    <xf numFmtId="0" fontId="2" fillId="8" borderId="51" xfId="0" applyNumberFormat="1" applyFont="1" applyFill="1" applyBorder="1" applyAlignment="1" applyProtection="1">
      <alignment horizontal="center" vertical="center"/>
    </xf>
    <xf numFmtId="0" fontId="15" fillId="3" borderId="7" xfId="0" applyNumberFormat="1" applyFont="1" applyFill="1" applyBorder="1" applyAlignment="1" applyProtection="1">
      <alignment horizontal="center" vertical="center"/>
    </xf>
    <xf numFmtId="0" fontId="15" fillId="3" borderId="25" xfId="0" applyNumberFormat="1" applyFont="1" applyFill="1" applyBorder="1" applyAlignment="1" applyProtection="1">
      <alignment horizontal="left" vertical="center" wrapText="1"/>
    </xf>
    <xf numFmtId="2" fontId="15" fillId="3" borderId="49" xfId="0" applyNumberFormat="1" applyFont="1" applyFill="1" applyBorder="1" applyAlignment="1" applyProtection="1">
      <alignment horizontal="center" vertical="center"/>
    </xf>
    <xf numFmtId="2" fontId="15" fillId="3" borderId="7" xfId="0" applyNumberFormat="1" applyFont="1" applyFill="1" applyBorder="1" applyAlignment="1" applyProtection="1">
      <alignment horizontal="center" vertical="center"/>
    </xf>
    <xf numFmtId="0" fontId="15" fillId="3" borderId="50" xfId="0" applyNumberFormat="1" applyFont="1" applyFill="1" applyBorder="1" applyAlignment="1" applyProtection="1">
      <alignment horizontal="center" vertical="center"/>
    </xf>
    <xf numFmtId="0" fontId="15" fillId="3" borderId="7" xfId="0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2" fontId="15" fillId="3" borderId="26" xfId="0" applyNumberFormat="1" applyFont="1" applyFill="1" applyBorder="1" applyAlignment="1" applyProtection="1">
      <alignment horizontal="center" vertical="center"/>
    </xf>
    <xf numFmtId="49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61" xfId="0" applyNumberFormat="1" applyFont="1" applyFill="1" applyBorder="1" applyAlignment="1" applyProtection="1">
      <alignment horizontal="center" vertical="center"/>
    </xf>
    <xf numFmtId="49" fontId="14" fillId="3" borderId="7" xfId="0" applyNumberFormat="1" applyFont="1" applyFill="1" applyBorder="1" applyAlignment="1" applyProtection="1">
      <alignment vertical="center" wrapText="1"/>
    </xf>
    <xf numFmtId="2" fontId="15" fillId="3" borderId="7" xfId="0" applyNumberFormat="1" applyFont="1" applyFill="1" applyBorder="1" applyAlignment="1" applyProtection="1">
      <alignment horizontal="center" vertical="center" wrapText="1"/>
    </xf>
    <xf numFmtId="0" fontId="15" fillId="2" borderId="50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vertical="top" wrapText="1"/>
    </xf>
    <xf numFmtId="0" fontId="15" fillId="2" borderId="25" xfId="0" applyNumberFormat="1" applyFont="1" applyFill="1" applyBorder="1" applyAlignment="1" applyProtection="1">
      <alignment horizontal="left" vertical="center" wrapText="1"/>
    </xf>
    <xf numFmtId="2" fontId="15" fillId="2" borderId="49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2" fontId="15" fillId="2" borderId="26" xfId="0" applyNumberFormat="1" applyFont="1" applyFill="1" applyBorder="1" applyAlignment="1" applyProtection="1">
      <alignment horizontal="center" vertical="center"/>
    </xf>
    <xf numFmtId="0" fontId="7" fillId="9" borderId="3" xfId="0" applyNumberFormat="1" applyFont="1" applyFill="1" applyBorder="1" applyAlignment="1" applyProtection="1">
      <alignment vertical="top" wrapText="1"/>
    </xf>
    <xf numFmtId="0" fontId="2" fillId="9" borderId="50" xfId="0" applyNumberFormat="1" applyFont="1" applyFill="1" applyBorder="1" applyAlignment="1" applyProtection="1">
      <alignment horizontal="center" vertical="center"/>
    </xf>
    <xf numFmtId="0" fontId="2" fillId="9" borderId="5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vertical="top"/>
    </xf>
    <xf numFmtId="0" fontId="15" fillId="4" borderId="50" xfId="0" applyNumberFormat="1" applyFont="1" applyFill="1" applyBorder="1" applyAlignment="1" applyProtection="1">
      <alignment horizontal="center" vertical="center"/>
    </xf>
    <xf numFmtId="0" fontId="15" fillId="4" borderId="25" xfId="0" applyNumberFormat="1" applyFont="1" applyFill="1" applyBorder="1" applyAlignment="1" applyProtection="1">
      <alignment horizontal="left" vertical="center" wrapText="1"/>
    </xf>
    <xf numFmtId="0" fontId="15" fillId="4" borderId="7" xfId="0" applyNumberFormat="1" applyFont="1" applyFill="1" applyBorder="1" applyAlignment="1" applyProtection="1">
      <alignment horizontal="center" vertical="center"/>
    </xf>
    <xf numFmtId="2" fontId="15" fillId="4" borderId="49" xfId="0" applyNumberFormat="1" applyFont="1" applyFill="1" applyBorder="1" applyAlignment="1" applyProtection="1">
      <alignment horizontal="center" vertical="center"/>
    </xf>
    <xf numFmtId="49" fontId="15" fillId="4" borderId="7" xfId="0" applyNumberFormat="1" applyFont="1" applyFill="1" applyBorder="1" applyAlignment="1" applyProtection="1">
      <alignment horizontal="center" vertical="center"/>
    </xf>
    <xf numFmtId="2" fontId="15" fillId="4" borderId="7" xfId="0" applyNumberFormat="1" applyFont="1" applyFill="1" applyBorder="1" applyAlignment="1" applyProtection="1">
      <alignment horizontal="center" vertical="center"/>
    </xf>
    <xf numFmtId="49" fontId="15" fillId="4" borderId="7" xfId="0" applyNumberFormat="1" applyFont="1" applyFill="1" applyBorder="1" applyAlignment="1" applyProtection="1">
      <alignment horizontal="center" vertical="center" wrapText="1"/>
    </xf>
    <xf numFmtId="0" fontId="15" fillId="4" borderId="7" xfId="0" applyNumberFormat="1" applyFont="1" applyFill="1" applyBorder="1" applyAlignment="1" applyProtection="1">
      <alignment horizontal="center" vertical="center" wrapText="1"/>
    </xf>
    <xf numFmtId="0" fontId="23" fillId="11" borderId="5" xfId="0" applyNumberFormat="1" applyFont="1" applyFill="1" applyBorder="1" applyAlignment="1" applyProtection="1">
      <alignment horizontal="center" vertical="center" wrapText="1"/>
    </xf>
    <xf numFmtId="0" fontId="23" fillId="11" borderId="7" xfId="0" applyNumberFormat="1" applyFont="1" applyFill="1" applyBorder="1" applyAlignment="1" applyProtection="1">
      <alignment horizontal="left" vertical="center" wrapText="1"/>
    </xf>
    <xf numFmtId="2" fontId="5" fillId="6" borderId="12" xfId="0" applyNumberFormat="1" applyFont="1" applyFill="1" applyBorder="1" applyAlignment="1" applyProtection="1">
      <alignment horizontal="center" vertical="center"/>
    </xf>
    <xf numFmtId="0" fontId="15" fillId="6" borderId="3" xfId="0" applyNumberFormat="1" applyFont="1" applyFill="1" applyBorder="1" applyAlignment="1" applyProtection="1">
      <alignment horizontal="center" vertical="center"/>
    </xf>
    <xf numFmtId="0" fontId="15" fillId="6" borderId="50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horizontal="center" vertical="center"/>
    </xf>
    <xf numFmtId="0" fontId="15" fillId="6" borderId="25" xfId="0" applyNumberFormat="1" applyFont="1" applyFill="1" applyBorder="1" applyAlignment="1" applyProtection="1">
      <alignment horizontal="left" vertical="center" wrapText="1"/>
    </xf>
    <xf numFmtId="2" fontId="15" fillId="6" borderId="49" xfId="0" applyNumberFormat="1" applyFont="1" applyFill="1" applyBorder="1" applyAlignment="1" applyProtection="1">
      <alignment horizontal="center" vertical="center"/>
    </xf>
    <xf numFmtId="49" fontId="15" fillId="6" borderId="7" xfId="0" applyNumberFormat="1" applyFont="1" applyFill="1" applyBorder="1" applyAlignment="1" applyProtection="1">
      <alignment horizontal="center" vertical="center"/>
    </xf>
    <xf numFmtId="2" fontId="14" fillId="6" borderId="2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horizontal="center" vertical="center" wrapText="1"/>
    </xf>
    <xf numFmtId="0" fontId="15" fillId="6" borderId="27" xfId="0" applyNumberFormat="1" applyFont="1" applyFill="1" applyBorder="1" applyAlignment="1" applyProtection="1">
      <alignment horizontal="left" vertical="center" wrapText="1"/>
    </xf>
    <xf numFmtId="0" fontId="15" fillId="6" borderId="27" xfId="0" applyNumberFormat="1" applyFont="1" applyFill="1" applyBorder="1" applyAlignment="1" applyProtection="1">
      <alignment horizontal="center" vertical="center"/>
    </xf>
    <xf numFmtId="0" fontId="15" fillId="6" borderId="61" xfId="0" applyNumberFormat="1" applyFont="1" applyFill="1" applyBorder="1" applyAlignment="1" applyProtection="1">
      <alignment horizontal="center" vertical="center"/>
    </xf>
    <xf numFmtId="0" fontId="15" fillId="6" borderId="30" xfId="0" applyNumberFormat="1" applyFont="1" applyFill="1" applyBorder="1" applyAlignment="1" applyProtection="1">
      <alignment horizontal="center" vertical="center"/>
    </xf>
    <xf numFmtId="2" fontId="14" fillId="6" borderId="7" xfId="0" applyNumberFormat="1" applyFont="1" applyFill="1" applyBorder="1" applyAlignment="1" applyProtection="1">
      <alignment horizontal="center" vertical="center"/>
    </xf>
    <xf numFmtId="2" fontId="14" fillId="6" borderId="1" xfId="0" applyNumberFormat="1" applyFont="1" applyFill="1" applyBorder="1" applyAlignment="1" applyProtection="1">
      <alignment horizontal="center" vertical="center"/>
    </xf>
    <xf numFmtId="0" fontId="14" fillId="6" borderId="5" xfId="0" applyNumberFormat="1" applyFont="1" applyFill="1" applyBorder="1" applyAlignment="1" applyProtection="1">
      <alignment horizontal="right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0" fontId="2" fillId="6" borderId="3" xfId="0" applyNumberFormat="1" applyFont="1" applyFill="1" applyBorder="1" applyAlignment="1" applyProtection="1">
      <alignment horizontal="left" vertical="center" wrapText="1"/>
    </xf>
    <xf numFmtId="0" fontId="2" fillId="6" borderId="11" xfId="0" applyNumberFormat="1" applyFont="1" applyFill="1" applyBorder="1" applyAlignment="1" applyProtection="1">
      <alignment horizontal="center" vertical="center"/>
    </xf>
    <xf numFmtId="0" fontId="2" fillId="6" borderId="7" xfId="0" applyNumberFormat="1" applyFont="1" applyFill="1" applyBorder="1" applyAlignment="1" applyProtection="1">
      <alignment horizontal="left" vertical="center" wrapText="1"/>
    </xf>
    <xf numFmtId="0" fontId="2" fillId="6" borderId="7" xfId="0" applyNumberFormat="1" applyFont="1" applyFill="1" applyBorder="1" applyAlignment="1" applyProtection="1">
      <alignment horizontal="center" vertical="center"/>
    </xf>
    <xf numFmtId="49" fontId="2" fillId="6" borderId="6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2" fontId="2" fillId="6" borderId="7" xfId="0" applyNumberFormat="1" applyFont="1" applyFill="1" applyBorder="1" applyAlignment="1" applyProtection="1">
      <alignment horizontal="center" vertical="center"/>
    </xf>
    <xf numFmtId="2" fontId="5" fillId="6" borderId="76" xfId="0" applyNumberFormat="1" applyFont="1" applyFill="1" applyBorder="1" applyAlignment="1" applyProtection="1">
      <alignment horizontal="center" vertical="center"/>
    </xf>
    <xf numFmtId="49" fontId="5" fillId="6" borderId="7" xfId="0" applyNumberFormat="1" applyFont="1" applyFill="1" applyBorder="1" applyAlignment="1" applyProtection="1">
      <alignment horizontal="center" vertical="center"/>
    </xf>
    <xf numFmtId="0" fontId="5" fillId="6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 shrinkToFit="1"/>
    </xf>
    <xf numFmtId="0" fontId="2" fillId="6" borderId="7" xfId="0" applyNumberFormat="1" applyFont="1" applyFill="1" applyBorder="1" applyAlignment="1" applyProtection="1">
      <alignment horizontal="center" vertical="center" wrapText="1" shrinkToFi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5" fillId="2" borderId="27" xfId="0" applyNumberFormat="1" applyFont="1" applyFill="1" applyBorder="1" applyAlignment="1" applyProtection="1">
      <alignment horizontal="left" vertical="center" wrapText="1"/>
    </xf>
    <xf numFmtId="0" fontId="15" fillId="2" borderId="27" xfId="0" applyNumberFormat="1" applyFont="1" applyFill="1" applyBorder="1" applyAlignment="1" applyProtection="1">
      <alignment horizontal="center" vertical="center" wrapText="1"/>
    </xf>
    <xf numFmtId="0" fontId="15" fillId="2" borderId="23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 wrapText="1" shrinkToFit="1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3" borderId="50" xfId="0" applyNumberFormat="1" applyFont="1" applyFill="1" applyBorder="1" applyAlignment="1" applyProtection="1">
      <alignment horizontal="center" vertical="center"/>
    </xf>
    <xf numFmtId="0" fontId="2" fillId="3" borderId="25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 wrapText="1"/>
    </xf>
    <xf numFmtId="0" fontId="2" fillId="10" borderId="50" xfId="0" applyNumberFormat="1" applyFont="1" applyFill="1" applyBorder="1" applyAlignment="1" applyProtection="1">
      <alignment horizontal="center" vertical="center"/>
    </xf>
    <xf numFmtId="0" fontId="2" fillId="10" borderId="7" xfId="0" applyNumberFormat="1" applyFont="1" applyFill="1" applyBorder="1" applyAlignment="1" applyProtection="1">
      <alignment horizontal="left" vertical="center" wrapText="1"/>
    </xf>
    <xf numFmtId="0" fontId="2" fillId="10" borderId="7" xfId="0" applyNumberFormat="1" applyFont="1" applyFill="1" applyBorder="1" applyAlignment="1" applyProtection="1">
      <alignment horizontal="center" vertical="center"/>
    </xf>
    <xf numFmtId="0" fontId="2" fillId="10" borderId="11" xfId="0" applyNumberFormat="1" applyFont="1" applyFill="1" applyBorder="1" applyAlignment="1" applyProtection="1">
      <alignment horizontal="center" vertical="center"/>
    </xf>
    <xf numFmtId="0" fontId="2" fillId="10" borderId="51" xfId="0" applyNumberFormat="1" applyFont="1" applyFill="1" applyBorder="1" applyAlignment="1" applyProtection="1">
      <alignment horizontal="center" vertical="center"/>
    </xf>
    <xf numFmtId="49" fontId="2" fillId="10" borderId="6" xfId="0" applyNumberFormat="1" applyFont="1" applyFill="1" applyBorder="1" applyAlignment="1" applyProtection="1">
      <alignment horizontal="center" vertical="center" wrapText="1"/>
    </xf>
    <xf numFmtId="0" fontId="2" fillId="10" borderId="1" xfId="0" applyNumberFormat="1" applyFont="1" applyFill="1" applyBorder="1" applyAlignment="1" applyProtection="1">
      <alignment horizontal="center" vertical="center"/>
    </xf>
    <xf numFmtId="49" fontId="2" fillId="12" borderId="6" xfId="0" applyNumberFormat="1" applyFont="1" applyFill="1" applyBorder="1" applyAlignment="1" applyProtection="1">
      <alignment horizontal="center" vertical="center" wrapText="1"/>
    </xf>
    <xf numFmtId="0" fontId="2" fillId="12" borderId="7" xfId="0" applyNumberFormat="1" applyFont="1" applyFill="1" applyBorder="1" applyAlignment="1" applyProtection="1">
      <alignment horizontal="left" vertical="center" wrapText="1"/>
    </xf>
    <xf numFmtId="0" fontId="2" fillId="12" borderId="25" xfId="0" applyNumberFormat="1" applyFont="1" applyFill="1" applyBorder="1" applyAlignment="1" applyProtection="1">
      <alignment horizontal="center" vertical="center"/>
    </xf>
    <xf numFmtId="0" fontId="2" fillId="12" borderId="11" xfId="0" applyNumberFormat="1" applyFont="1" applyFill="1" applyBorder="1" applyAlignment="1" applyProtection="1">
      <alignment horizontal="center" vertical="center"/>
    </xf>
    <xf numFmtId="0" fontId="2" fillId="12" borderId="50" xfId="0" applyNumberFormat="1" applyFont="1" applyFill="1" applyBorder="1" applyAlignment="1" applyProtection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4" fillId="2" borderId="5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>
      <alignment vertical="top"/>
    </xf>
    <xf numFmtId="49" fontId="2" fillId="13" borderId="6" xfId="0" applyNumberFormat="1" applyFont="1" applyFill="1" applyBorder="1" applyAlignment="1" applyProtection="1">
      <alignment horizontal="center" vertical="center" wrapText="1"/>
    </xf>
    <xf numFmtId="0" fontId="2" fillId="13" borderId="7" xfId="0" applyNumberFormat="1" applyFont="1" applyFill="1" applyBorder="1" applyAlignment="1" applyProtection="1">
      <alignment horizontal="left" vertical="center" wrapText="1"/>
    </xf>
    <xf numFmtId="0" fontId="2" fillId="13" borderId="7" xfId="0" applyNumberFormat="1" applyFont="1" applyFill="1" applyBorder="1" applyAlignment="1" applyProtection="1">
      <alignment horizontal="center" vertical="center"/>
    </xf>
    <xf numFmtId="2" fontId="2" fillId="13" borderId="25" xfId="0" applyNumberFormat="1" applyFont="1" applyFill="1" applyBorder="1" applyAlignment="1" applyProtection="1">
      <alignment horizontal="center" vertical="center"/>
    </xf>
    <xf numFmtId="0" fontId="2" fillId="13" borderId="25" xfId="0" applyNumberFormat="1" applyFont="1" applyFill="1" applyBorder="1" applyAlignment="1" applyProtection="1">
      <alignment horizontal="center" vertical="center" wrapText="1"/>
    </xf>
    <xf numFmtId="2" fontId="2" fillId="13" borderId="7" xfId="0" applyNumberFormat="1" applyFont="1" applyFill="1" applyBorder="1" applyAlignment="1" applyProtection="1">
      <alignment horizontal="center" vertical="center"/>
    </xf>
    <xf numFmtId="0" fontId="2" fillId="13" borderId="11" xfId="0" applyNumberFormat="1" applyFont="1" applyFill="1" applyBorder="1" applyAlignment="1" applyProtection="1">
      <alignment horizontal="center" vertical="center"/>
    </xf>
    <xf numFmtId="0" fontId="2" fillId="13" borderId="3" xfId="0" applyNumberFormat="1" applyFont="1" applyFill="1" applyBorder="1" applyAlignment="1" applyProtection="1">
      <alignment horizontal="left" vertical="center" wrapText="1"/>
    </xf>
    <xf numFmtId="0" fontId="2" fillId="13" borderId="50" xfId="0" applyNumberFormat="1" applyFont="1" applyFill="1" applyBorder="1" applyAlignment="1" applyProtection="1">
      <alignment horizontal="center" vertical="center"/>
    </xf>
    <xf numFmtId="0" fontId="2" fillId="14" borderId="11" xfId="0" applyNumberFormat="1" applyFont="1" applyFill="1" applyBorder="1" applyAlignment="1" applyProtection="1">
      <alignment horizontal="center" vertical="center"/>
    </xf>
    <xf numFmtId="49" fontId="2" fillId="14" borderId="41" xfId="0" applyNumberFormat="1" applyFont="1" applyFill="1" applyBorder="1" applyAlignment="1" applyProtection="1">
      <alignment horizontal="center" vertical="center"/>
    </xf>
    <xf numFmtId="0" fontId="2" fillId="14" borderId="50" xfId="0" applyNumberFormat="1" applyFont="1" applyFill="1" applyBorder="1" applyAlignment="1" applyProtection="1">
      <alignment horizontal="center" vertical="center"/>
    </xf>
    <xf numFmtId="49" fontId="2" fillId="14" borderId="6" xfId="0" applyNumberFormat="1" applyFont="1" applyFill="1" applyBorder="1" applyAlignment="1" applyProtection="1">
      <alignment horizontal="center" vertical="center" wrapText="1"/>
    </xf>
    <xf numFmtId="0" fontId="24" fillId="14" borderId="0" xfId="0" applyNumberFormat="1" applyFont="1" applyFill="1" applyBorder="1" applyAlignment="1" applyProtection="1">
      <alignment vertical="top"/>
    </xf>
    <xf numFmtId="0" fontId="1" fillId="14" borderId="0" xfId="0" applyNumberFormat="1" applyFont="1" applyFill="1" applyBorder="1" applyAlignment="1" applyProtection="1">
      <alignment vertical="top"/>
    </xf>
    <xf numFmtId="0" fontId="14" fillId="4" borderId="5" xfId="0" applyNumberFormat="1" applyFont="1" applyFill="1" applyBorder="1" applyAlignment="1" applyProtection="1">
      <alignment horizontal="right" vertical="center"/>
    </xf>
    <xf numFmtId="0" fontId="15" fillId="4" borderId="7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center" vertical="center"/>
    </xf>
    <xf numFmtId="2" fontId="15" fillId="4" borderId="26" xfId="0" applyNumberFormat="1" applyFont="1" applyFill="1" applyBorder="1" applyAlignment="1" applyProtection="1">
      <alignment horizontal="center" vertical="center"/>
    </xf>
    <xf numFmtId="0" fontId="15" fillId="4" borderId="61" xfId="0" applyNumberFormat="1" applyFont="1" applyFill="1" applyBorder="1" applyAlignment="1" applyProtection="1">
      <alignment horizontal="center" vertical="center"/>
    </xf>
    <xf numFmtId="0" fontId="2" fillId="6" borderId="25" xfId="0" applyNumberFormat="1" applyFont="1" applyFill="1" applyBorder="1" applyAlignment="1" applyProtection="1">
      <alignment horizontal="center" vertical="center" wrapText="1"/>
    </xf>
    <xf numFmtId="49" fontId="2" fillId="6" borderId="7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49" fontId="2" fillId="6" borderId="42" xfId="0" applyNumberFormat="1" applyFont="1" applyFill="1" applyBorder="1" applyAlignment="1" applyProtection="1">
      <alignment horizontal="center" vertical="center"/>
    </xf>
    <xf numFmtId="0" fontId="2" fillId="6" borderId="25" xfId="0" applyNumberFormat="1" applyFont="1" applyFill="1" applyBorder="1" applyAlignment="1" applyProtection="1">
      <alignment horizontal="center" vertical="center"/>
    </xf>
    <xf numFmtId="2" fontId="2" fillId="6" borderId="25" xfId="0" applyNumberFormat="1" applyFont="1" applyFill="1" applyBorder="1" applyAlignment="1" applyProtection="1">
      <alignment horizontal="center" vertical="center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26" xfId="0" applyNumberFormat="1" applyFont="1" applyFill="1" applyBorder="1" applyAlignment="1" applyProtection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3" xfId="0" applyNumberFormat="1" applyFont="1" applyFill="1" applyBorder="1" applyAlignment="1" applyProtection="1">
      <alignment horizontal="center" vertical="center" wrapText="1"/>
    </xf>
    <xf numFmtId="0" fontId="14" fillId="0" borderId="63" xfId="0" applyNumberFormat="1" applyFont="1" applyFill="1" applyBorder="1" applyAlignment="1" applyProtection="1">
      <alignment horizontal="center" vertical="center" wrapText="1"/>
    </xf>
    <xf numFmtId="0" fontId="15" fillId="0" borderId="2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5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6" borderId="25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top"/>
    </xf>
    <xf numFmtId="2" fontId="15" fillId="0" borderId="25" xfId="0" applyNumberFormat="1" applyFont="1" applyFill="1" applyBorder="1" applyAlignment="1" applyProtection="1">
      <alignment horizontal="center" vertical="center"/>
    </xf>
    <xf numFmtId="0" fontId="15" fillId="4" borderId="25" xfId="0" applyNumberFormat="1" applyFont="1" applyFill="1" applyBorder="1" applyAlignment="1" applyProtection="1">
      <alignment horizontal="center" vertical="center"/>
    </xf>
    <xf numFmtId="0" fontId="15" fillId="3" borderId="25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 wrapText="1"/>
    </xf>
    <xf numFmtId="49" fontId="15" fillId="2" borderId="5" xfId="0" applyNumberFormat="1" applyFont="1" applyFill="1" applyBorder="1" applyAlignment="1" applyProtection="1">
      <alignment horizontal="center" vertical="center" wrapText="1"/>
    </xf>
    <xf numFmtId="49" fontId="15" fillId="3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15" fillId="2" borderId="25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9" fontId="15" fillId="6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top" wrapText="1" shrinkToFit="1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25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25" xfId="0" applyNumberFormat="1" applyFont="1" applyFill="1" applyBorder="1" applyAlignment="1" applyProtection="1">
      <alignment horizontal="center" vertical="top" wrapText="1" shrinkToFit="1"/>
    </xf>
    <xf numFmtId="0" fontId="1" fillId="0" borderId="5" xfId="0" applyNumberFormat="1" applyFont="1" applyFill="1" applyBorder="1" applyAlignment="1" applyProtection="1">
      <alignment horizontal="left" vertical="top"/>
    </xf>
    <xf numFmtId="0" fontId="1" fillId="0" borderId="25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top" indent="2"/>
    </xf>
    <xf numFmtId="0" fontId="2" fillId="0" borderId="5" xfId="0" applyNumberFormat="1" applyFont="1" applyFill="1" applyBorder="1" applyAlignment="1" applyProtection="1">
      <alignment horizontal="left" vertical="top" indent="1"/>
    </xf>
    <xf numFmtId="0" fontId="2" fillId="0" borderId="4" xfId="0" applyNumberFormat="1" applyFont="1" applyFill="1" applyBorder="1" applyAlignment="1" applyProtection="1">
      <alignment horizontal="left" vertical="top" indent="1"/>
    </xf>
    <xf numFmtId="0" fontId="2" fillId="0" borderId="34" xfId="0" applyNumberFormat="1" applyFont="1" applyFill="1" applyBorder="1" applyAlignment="1" applyProtection="1">
      <alignment horizontal="center" vertical="top"/>
    </xf>
    <xf numFmtId="0" fontId="1" fillId="0" borderId="26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center" vertical="top" wrapText="1"/>
    </xf>
    <xf numFmtId="0" fontId="2" fillId="0" borderId="23" xfId="0" applyNumberFormat="1" applyFont="1" applyFill="1" applyBorder="1" applyAlignment="1" applyProtection="1">
      <alignment horizontal="left" vertical="top" indent="1"/>
    </xf>
    <xf numFmtId="0" fontId="2" fillId="0" borderId="22" xfId="0" applyNumberFormat="1" applyFont="1" applyFill="1" applyBorder="1" applyAlignment="1" applyProtection="1">
      <alignment horizontal="left" vertical="top" indent="1"/>
    </xf>
    <xf numFmtId="0" fontId="2" fillId="0" borderId="24" xfId="0" applyNumberFormat="1" applyFont="1" applyFill="1" applyBorder="1" applyAlignment="1" applyProtection="1">
      <alignment horizontal="left" vertical="top"/>
    </xf>
    <xf numFmtId="0" fontId="2" fillId="0" borderId="29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2"/>
    </xf>
    <xf numFmtId="0" fontId="2" fillId="0" borderId="3" xfId="0" applyNumberFormat="1" applyFont="1" applyFill="1" applyBorder="1" applyAlignment="1" applyProtection="1">
      <alignment horizontal="left" vertical="top" indent="2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left" vertical="top"/>
    </xf>
    <xf numFmtId="0" fontId="1" fillId="0" borderId="21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1" fillId="0" borderId="28" xfId="0" applyNumberFormat="1" applyFont="1" applyFill="1" applyBorder="1" applyAlignment="1" applyProtection="1">
      <alignment horizontal="left" vertical="top"/>
    </xf>
    <xf numFmtId="49" fontId="2" fillId="0" borderId="21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left" vertical="top" inden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0" borderId="39" xfId="0" applyNumberFormat="1" applyFont="1" applyFill="1" applyBorder="1" applyAlignment="1" applyProtection="1">
      <alignment horizontal="left" vertical="top"/>
    </xf>
    <xf numFmtId="0" fontId="2" fillId="0" borderId="27" xfId="0" applyNumberFormat="1" applyFont="1" applyFill="1" applyBorder="1" applyAlignment="1" applyProtection="1">
      <alignment horizontal="left" vertical="top" indent="1"/>
    </xf>
    <xf numFmtId="0" fontId="2" fillId="0" borderId="37" xfId="0" applyNumberFormat="1" applyFont="1" applyFill="1" applyBorder="1" applyAlignment="1" applyProtection="1">
      <alignment horizontal="center" vertical="top" wrapText="1"/>
    </xf>
    <xf numFmtId="49" fontId="2" fillId="0" borderId="6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6" xfId="0" applyNumberFormat="1" applyFont="1" applyFill="1" applyBorder="1" applyAlignment="1" applyProtection="1">
      <alignment horizontal="center" vertical="top"/>
    </xf>
    <xf numFmtId="49" fontId="2" fillId="0" borderId="6" xfId="0" applyNumberFormat="1" applyFont="1" applyFill="1" applyBorder="1" applyAlignment="1" applyProtection="1">
      <alignment horizontal="left" vertical="top" indent="1"/>
    </xf>
    <xf numFmtId="0" fontId="2" fillId="0" borderId="26" xfId="0" applyNumberFormat="1" applyFont="1" applyFill="1" applyBorder="1" applyAlignment="1" applyProtection="1">
      <alignment horizontal="center" vertical="top" wrapText="1"/>
    </xf>
    <xf numFmtId="49" fontId="2" fillId="0" borderId="13" xfId="0" applyNumberFormat="1" applyFont="1" applyFill="1" applyBorder="1" applyAlignment="1" applyProtection="1">
      <alignment horizontal="center" vertical="top" wrapText="1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top"/>
    </xf>
    <xf numFmtId="2" fontId="1" fillId="0" borderId="25" xfId="0" applyNumberFormat="1" applyFont="1" applyFill="1" applyBorder="1" applyAlignment="1" applyProtection="1">
      <alignment horizontal="left" vertical="top"/>
    </xf>
    <xf numFmtId="49" fontId="2" fillId="0" borderId="4" xfId="0" applyNumberFormat="1" applyFont="1" applyFill="1" applyBorder="1" applyAlignment="1" applyProtection="1">
      <alignment horizontal="center" vertical="top"/>
    </xf>
    <xf numFmtId="2" fontId="2" fillId="0" borderId="28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left" vertical="top" indent="1"/>
    </xf>
    <xf numFmtId="0" fontId="2" fillId="0" borderId="21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left" vertical="top" indent="1"/>
    </xf>
    <xf numFmtId="0" fontId="2" fillId="0" borderId="13" xfId="0" applyNumberFormat="1" applyFont="1" applyFill="1" applyBorder="1" applyAlignment="1" applyProtection="1">
      <alignment horizontal="left" vertical="top" inden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2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37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 wrapText="1" shrinkToFi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2" fontId="1" fillId="0" borderId="28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2" fontId="1" fillId="0" borderId="39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26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2" fontId="2" fillId="0" borderId="27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top"/>
    </xf>
    <xf numFmtId="0" fontId="2" fillId="0" borderId="23" xfId="0" applyNumberFormat="1" applyFont="1" applyFill="1" applyBorder="1" applyAlignment="1" applyProtection="1">
      <alignment horizontal="center" vertical="top"/>
    </xf>
    <xf numFmtId="2" fontId="2" fillId="0" borderId="28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 shrinkToFi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53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53" xfId="0" applyNumberFormat="1" applyFont="1" applyFill="1" applyBorder="1" applyAlignment="1" applyProtection="1">
      <alignment horizontal="center" vertical="center"/>
    </xf>
    <xf numFmtId="0" fontId="2" fillId="0" borderId="59" xfId="0" applyNumberFormat="1" applyFont="1" applyFill="1" applyBorder="1" applyAlignment="1" applyProtection="1">
      <alignment horizontal="left" vertical="top" inden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2" fontId="2" fillId="0" borderId="60" xfId="0" applyNumberFormat="1" applyFont="1" applyFill="1" applyBorder="1" applyAlignment="1" applyProtection="1">
      <alignment horizontal="center" vertical="top"/>
    </xf>
    <xf numFmtId="0" fontId="2" fillId="0" borderId="60" xfId="0" applyNumberFormat="1" applyFont="1" applyFill="1" applyBorder="1" applyAlignment="1" applyProtection="1">
      <alignment horizontal="center" vertical="top"/>
    </xf>
    <xf numFmtId="2" fontId="2" fillId="0" borderId="9" xfId="0" applyNumberFormat="1" applyFont="1" applyFill="1" applyBorder="1" applyAlignment="1" applyProtection="1">
      <alignment horizontal="center" vertical="top"/>
    </xf>
    <xf numFmtId="0" fontId="2" fillId="0" borderId="42" xfId="0" applyNumberFormat="1" applyFont="1" applyFill="1" applyBorder="1" applyAlignment="1" applyProtection="1">
      <alignment horizontal="left" vertical="top" indent="1"/>
    </xf>
    <xf numFmtId="0" fontId="2" fillId="0" borderId="57" xfId="0" applyNumberFormat="1" applyFont="1" applyFill="1" applyBorder="1" applyAlignment="1" applyProtection="1">
      <alignment horizontal="left" vertical="top" inden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2" fontId="2" fillId="0" borderId="29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 wrapText="1" shrinkToFi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left" vertical="justify" wrapText="1"/>
    </xf>
    <xf numFmtId="0" fontId="2" fillId="0" borderId="7" xfId="0" applyNumberFormat="1" applyFont="1" applyFill="1" applyBorder="1" applyAlignment="1" applyProtection="1">
      <alignment horizontal="left" vertical="justify" wrapText="1"/>
    </xf>
    <xf numFmtId="0" fontId="2" fillId="0" borderId="1" xfId="0" applyNumberFormat="1" applyFont="1" applyFill="1" applyBorder="1" applyAlignment="1" applyProtection="1">
      <alignment horizontal="left" vertical="justify" wrapText="1"/>
    </xf>
    <xf numFmtId="0" fontId="2" fillId="0" borderId="13" xfId="0" applyNumberFormat="1" applyFont="1" applyFill="1" applyBorder="1" applyAlignment="1" applyProtection="1">
      <alignment horizontal="left" vertical="justify" wrapText="1"/>
    </xf>
    <xf numFmtId="0" fontId="2" fillId="0" borderId="9" xfId="0" applyNumberFormat="1" applyFont="1" applyFill="1" applyBorder="1" applyAlignment="1" applyProtection="1">
      <alignment horizontal="left" vertical="justify" wrapText="1"/>
    </xf>
    <xf numFmtId="0" fontId="2" fillId="0" borderId="12" xfId="0" applyNumberFormat="1" applyFont="1" applyFill="1" applyBorder="1" applyAlignment="1" applyProtection="1">
      <alignment horizontal="left" vertical="justify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2" fillId="0" borderId="4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49" fontId="2" fillId="0" borderId="42" xfId="0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/>
    </xf>
    <xf numFmtId="0" fontId="2" fillId="0" borderId="6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71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2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47" xfId="0" applyNumberFormat="1" applyFont="1" applyFill="1" applyBorder="1" applyAlignment="1" applyProtection="1">
      <alignment horizontal="center" vertical="center"/>
    </xf>
    <xf numFmtId="0" fontId="2" fillId="2" borderId="27" xfId="0" applyNumberFormat="1" applyFont="1" applyFill="1" applyBorder="1" applyAlignment="1" applyProtection="1">
      <alignment horizontal="left" vertical="center" wrapText="1"/>
    </xf>
    <xf numFmtId="0" fontId="2" fillId="2" borderId="21" xfId="0" applyNumberFormat="1" applyFont="1" applyFill="1" applyBorder="1" applyAlignment="1" applyProtection="1">
      <alignment horizontal="center" vertical="center"/>
    </xf>
    <xf numFmtId="2" fontId="2" fillId="2" borderId="29" xfId="0" applyNumberFormat="1" applyFont="1" applyFill="1" applyBorder="1" applyAlignment="1" applyProtection="1">
      <alignment horizontal="center" vertical="center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2" fontId="2" fillId="2" borderId="21" xfId="0" applyNumberFormat="1" applyFont="1" applyFill="1" applyBorder="1" applyAlignment="1" applyProtection="1">
      <alignment horizontal="center" vertical="center"/>
    </xf>
    <xf numFmtId="0" fontId="2" fillId="2" borderId="48" xfId="0" applyNumberFormat="1" applyFont="1" applyFill="1" applyBorder="1" applyAlignment="1" applyProtection="1">
      <alignment horizontal="center" vertical="center"/>
    </xf>
    <xf numFmtId="49" fontId="2" fillId="3" borderId="41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 applyProtection="1">
      <alignment horizontal="center" vertical="center"/>
    </xf>
    <xf numFmtId="49" fontId="2" fillId="4" borderId="41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2" fontId="2" fillId="4" borderId="7" xfId="0" applyNumberFormat="1" applyFont="1" applyFill="1" applyBorder="1" applyAlignment="1" applyProtection="1">
      <alignment horizontal="center" vertical="center"/>
    </xf>
    <xf numFmtId="2" fontId="2" fillId="4" borderId="3" xfId="0" applyNumberFormat="1" applyFont="1" applyFill="1" applyBorder="1" applyAlignment="1" applyProtection="1">
      <alignment horizontal="center" vertical="center"/>
    </xf>
    <xf numFmtId="0" fontId="2" fillId="4" borderId="11" xfId="0" applyNumberFormat="1" applyFont="1" applyFill="1" applyBorder="1" applyAlignment="1" applyProtection="1">
      <alignment horizontal="center" vertical="center"/>
    </xf>
    <xf numFmtId="0" fontId="2" fillId="4" borderId="42" xfId="0" applyNumberFormat="1" applyFont="1" applyFill="1" applyBorder="1" applyAlignment="1" applyProtection="1">
      <alignment horizontal="center" vertical="center"/>
    </xf>
    <xf numFmtId="0" fontId="2" fillId="4" borderId="7" xfId="0" applyNumberFormat="1" applyFont="1" applyFill="1" applyBorder="1" applyAlignment="1" applyProtection="1">
      <alignment horizontal="left" vertical="center" wrapText="1"/>
    </xf>
    <xf numFmtId="0" fontId="2" fillId="4" borderId="7" xfId="0" applyNumberFormat="1" applyFont="1" applyFill="1" applyBorder="1" applyAlignment="1" applyProtection="1">
      <alignment horizontal="center" vertical="center"/>
    </xf>
    <xf numFmtId="2" fontId="2" fillId="4" borderId="25" xfId="0" applyNumberFormat="1" applyFont="1" applyFill="1" applyBorder="1" applyAlignment="1" applyProtection="1">
      <alignment horizontal="center" vertical="center"/>
    </xf>
    <xf numFmtId="0" fontId="2" fillId="4" borderId="25" xfId="0" applyNumberFormat="1" applyFont="1" applyFill="1" applyBorder="1" applyAlignment="1" applyProtection="1">
      <alignment horizontal="center" vertical="center"/>
    </xf>
    <xf numFmtId="49" fontId="2" fillId="4" borderId="42" xfId="0" applyNumberFormat="1" applyFont="1" applyFill="1" applyBorder="1" applyAlignment="1" applyProtection="1">
      <alignment horizontal="center" vertical="center"/>
    </xf>
    <xf numFmtId="0" fontId="2" fillId="4" borderId="25" xfId="0" applyNumberFormat="1" applyFont="1" applyFill="1" applyBorder="1" applyAlignment="1" applyProtection="1">
      <alignment horizontal="center" vertical="center" wrapText="1"/>
    </xf>
    <xf numFmtId="0" fontId="2" fillId="2" borderId="42" xfId="0" applyNumberFormat="1" applyFont="1" applyFill="1" applyBorder="1" applyAlignment="1" applyProtection="1">
      <alignment horizontal="center" vertical="center"/>
    </xf>
    <xf numFmtId="2" fontId="2" fillId="2" borderId="25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49" fontId="2" fillId="2" borderId="4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25" xfId="0" applyNumberFormat="1" applyFont="1" applyFill="1" applyBorder="1" applyAlignment="1" applyProtection="1">
      <alignment horizontal="center" vertical="center"/>
    </xf>
    <xf numFmtId="0" fontId="2" fillId="2" borderId="41" xfId="0" applyNumberFormat="1" applyFont="1" applyFill="1" applyBorder="1" applyAlignment="1" applyProtection="1">
      <alignment horizontal="center" vertical="center"/>
    </xf>
    <xf numFmtId="2" fontId="2" fillId="2" borderId="27" xfId="0" applyNumberFormat="1" applyFont="1" applyFill="1" applyBorder="1" applyAlignment="1" applyProtection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</xf>
    <xf numFmtId="49" fontId="2" fillId="2" borderId="41" xfId="0" applyNumberFormat="1" applyFont="1" applyFill="1" applyBorder="1" applyAlignment="1" applyProtection="1">
      <alignment horizontal="center" vertical="center"/>
    </xf>
    <xf numFmtId="0" fontId="2" fillId="2" borderId="27" xfId="0" applyNumberFormat="1" applyFont="1" applyFill="1" applyBorder="1" applyAlignment="1" applyProtection="1">
      <alignment horizontal="center" vertical="center" wrapText="1" shrinkToFi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2" fontId="2" fillId="2" borderId="39" xfId="0" applyNumberFormat="1" applyFont="1" applyFill="1" applyBorder="1" applyAlignment="1" applyProtection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2" fontId="2" fillId="2" borderId="26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2" fillId="2" borderId="6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 shrinkToFit="1"/>
    </xf>
    <xf numFmtId="0" fontId="2" fillId="2" borderId="73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 shrinkToFi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2" fontId="2" fillId="6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 shrinkToFit="1"/>
    </xf>
    <xf numFmtId="49" fontId="2" fillId="3" borderId="4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2" fillId="3" borderId="7" xfId="0" applyNumberFormat="1" applyFont="1" applyFill="1" applyBorder="1" applyAlignment="1" applyProtection="1">
      <alignment horizontal="center" vertical="center"/>
    </xf>
    <xf numFmtId="2" fontId="2" fillId="3" borderId="7" xfId="0" applyNumberFormat="1" applyFont="1" applyFill="1" applyBorder="1" applyAlignment="1" applyProtection="1">
      <alignment horizontal="center" vertical="center"/>
    </xf>
    <xf numFmtId="0" fontId="2" fillId="2" borderId="21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27" xfId="0" applyNumberFormat="1" applyFont="1" applyFill="1" applyBorder="1" applyAlignment="1" applyProtection="1">
      <alignment horizontal="center" vertical="center"/>
    </xf>
    <xf numFmtId="0" fontId="2" fillId="4" borderId="41" xfId="0" applyNumberFormat="1" applyFont="1" applyFill="1" applyBorder="1" applyAlignment="1" applyProtection="1">
      <alignment horizontal="center" vertical="center"/>
    </xf>
    <xf numFmtId="2" fontId="2" fillId="4" borderId="26" xfId="0" applyNumberFormat="1" applyFont="1" applyFill="1" applyBorder="1" applyAlignment="1" applyProtection="1">
      <alignment horizontal="center" vertical="center"/>
    </xf>
    <xf numFmtId="0" fontId="2" fillId="2" borderId="26" xfId="0" applyNumberFormat="1" applyFont="1" applyFill="1" applyBorder="1" applyAlignment="1" applyProtection="1">
      <alignment horizontal="center" vertical="center" wrapText="1"/>
    </xf>
    <xf numFmtId="0" fontId="2" fillId="2" borderId="53" xfId="0" applyNumberFormat="1" applyFont="1" applyFill="1" applyBorder="1" applyAlignment="1" applyProtection="1">
      <alignment horizontal="center" vertical="center"/>
    </xf>
    <xf numFmtId="0" fontId="2" fillId="3" borderId="53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26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5" borderId="44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center" vertical="center"/>
    </xf>
    <xf numFmtId="2" fontId="2" fillId="5" borderId="26" xfId="0" applyNumberFormat="1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center"/>
    </xf>
    <xf numFmtId="0" fontId="2" fillId="5" borderId="11" xfId="0" applyNumberFormat="1" applyFont="1" applyFill="1" applyBorder="1" applyAlignment="1" applyProtection="1">
      <alignment horizontal="center" vertical="center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49" fontId="2" fillId="4" borderId="7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0" fontId="2" fillId="0" borderId="7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49" xfId="0" applyNumberFormat="1" applyFont="1" applyFill="1" applyBorder="1" applyAlignment="1" applyProtection="1">
      <alignment horizontal="left"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center" vertical="center" wrapText="1"/>
    </xf>
    <xf numFmtId="0" fontId="2" fillId="4" borderId="27" xfId="0" applyNumberFormat="1" applyFont="1" applyFill="1" applyBorder="1" applyAlignment="1" applyProtection="1">
      <alignment horizontal="left" vertical="center" wrapText="1"/>
    </xf>
    <xf numFmtId="0" fontId="2" fillId="4" borderId="37" xfId="0" applyNumberFormat="1" applyFont="1" applyFill="1" applyBorder="1" applyAlignment="1" applyProtection="1">
      <alignment horizontal="center" vertical="center" wrapText="1" shrinkToFit="1"/>
    </xf>
    <xf numFmtId="0" fontId="2" fillId="4" borderId="71" xfId="0" applyNumberFormat="1" applyFont="1" applyFill="1" applyBorder="1" applyAlignment="1" applyProtection="1">
      <alignment horizontal="center" vertical="center"/>
    </xf>
    <xf numFmtId="49" fontId="2" fillId="7" borderId="42" xfId="0" applyNumberFormat="1" applyFont="1" applyFill="1" applyBorder="1" applyAlignment="1" applyProtection="1">
      <alignment horizontal="center" vertical="center"/>
    </xf>
    <xf numFmtId="0" fontId="2" fillId="7" borderId="1" xfId="0" applyNumberFormat="1" applyFont="1" applyFill="1" applyBorder="1" applyAlignment="1" applyProtection="1">
      <alignment horizontal="left" vertical="center" wrapText="1"/>
    </xf>
    <xf numFmtId="0" fontId="2" fillId="7" borderId="7" xfId="0" applyNumberFormat="1" applyFont="1" applyFill="1" applyBorder="1" applyAlignment="1" applyProtection="1">
      <alignment horizontal="center" vertical="center"/>
    </xf>
    <xf numFmtId="2" fontId="2" fillId="7" borderId="25" xfId="0" applyNumberFormat="1" applyFont="1" applyFill="1" applyBorder="1" applyAlignment="1" applyProtection="1">
      <alignment horizontal="center" vertical="center"/>
    </xf>
    <xf numFmtId="0" fontId="2" fillId="7" borderId="25" xfId="0" applyNumberFormat="1" applyFont="1" applyFill="1" applyBorder="1" applyAlignment="1" applyProtection="1">
      <alignment horizontal="center" vertical="center" wrapText="1"/>
    </xf>
    <xf numFmtId="2" fontId="2" fillId="7" borderId="7" xfId="0" applyNumberFormat="1" applyFont="1" applyFill="1" applyBorder="1" applyAlignment="1" applyProtection="1">
      <alignment horizontal="center" vertical="center"/>
    </xf>
    <xf numFmtId="0" fontId="2" fillId="7" borderId="11" xfId="0" applyNumberFormat="1" applyFont="1" applyFill="1" applyBorder="1" applyAlignment="1" applyProtection="1">
      <alignment horizontal="center" vertical="center"/>
    </xf>
    <xf numFmtId="0" fontId="2" fillId="8" borderId="41" xfId="0" applyNumberFormat="1" applyFont="1" applyFill="1" applyBorder="1" applyAlignment="1" applyProtection="1">
      <alignment horizontal="center" vertical="center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8" borderId="7" xfId="0" applyNumberFormat="1" applyFont="1" applyFill="1" applyBorder="1" applyAlignment="1" applyProtection="1">
      <alignment horizontal="center" vertical="center"/>
    </xf>
    <xf numFmtId="2" fontId="2" fillId="8" borderId="27" xfId="0" applyNumberFormat="1" applyFont="1" applyFill="1" applyBorder="1" applyAlignment="1" applyProtection="1">
      <alignment horizontal="center" vertical="center"/>
    </xf>
    <xf numFmtId="0" fontId="2" fillId="8" borderId="27" xfId="0" applyNumberFormat="1" applyFont="1" applyFill="1" applyBorder="1" applyAlignment="1" applyProtection="1">
      <alignment horizontal="center" vertical="center"/>
    </xf>
    <xf numFmtId="2" fontId="2" fillId="8" borderId="3" xfId="0" applyNumberFormat="1" applyFont="1" applyFill="1" applyBorder="1" applyAlignment="1" applyProtection="1">
      <alignment horizontal="center" vertical="center"/>
    </xf>
    <xf numFmtId="0" fontId="2" fillId="8" borderId="11" xfId="0" applyNumberFormat="1" applyFont="1" applyFill="1" applyBorder="1" applyAlignment="1" applyProtection="1">
      <alignment horizontal="center" vertical="center"/>
    </xf>
    <xf numFmtId="49" fontId="2" fillId="9" borderId="41" xfId="0" applyNumberFormat="1" applyFont="1" applyFill="1" applyBorder="1" applyAlignment="1" applyProtection="1">
      <alignment horizontal="center" vertical="center"/>
    </xf>
    <xf numFmtId="0" fontId="2" fillId="9" borderId="7" xfId="0" applyNumberFormat="1" applyFont="1" applyFill="1" applyBorder="1" applyAlignment="1" applyProtection="1">
      <alignment horizontal="center" vertical="center"/>
    </xf>
    <xf numFmtId="2" fontId="2" fillId="9" borderId="27" xfId="0" applyNumberFormat="1" applyFont="1" applyFill="1" applyBorder="1" applyAlignment="1" applyProtection="1">
      <alignment horizontal="center" vertical="center"/>
    </xf>
    <xf numFmtId="0" fontId="2" fillId="9" borderId="25" xfId="0" applyNumberFormat="1" applyFont="1" applyFill="1" applyBorder="1" applyAlignment="1" applyProtection="1">
      <alignment horizontal="center" vertical="top"/>
    </xf>
    <xf numFmtId="2" fontId="2" fillId="9" borderId="3" xfId="0" applyNumberFormat="1" applyFont="1" applyFill="1" applyBorder="1" applyAlignment="1" applyProtection="1">
      <alignment horizontal="center" vertical="center"/>
    </xf>
    <xf numFmtId="0" fontId="2" fillId="9" borderId="11" xfId="0" applyNumberFormat="1" applyFont="1" applyFill="1" applyBorder="1" applyAlignment="1" applyProtection="1">
      <alignment horizontal="center" vertical="center"/>
    </xf>
    <xf numFmtId="0" fontId="2" fillId="6" borderId="41" xfId="0" applyNumberFormat="1" applyFont="1" applyFill="1" applyBorder="1" applyAlignment="1" applyProtection="1">
      <alignment horizontal="center" vertical="center"/>
    </xf>
    <xf numFmtId="2" fontId="2" fillId="6" borderId="27" xfId="0" applyNumberFormat="1" applyFont="1" applyFill="1" applyBorder="1" applyAlignment="1" applyProtection="1">
      <alignment horizontal="center" vertical="center"/>
    </xf>
    <xf numFmtId="2" fontId="2" fillId="6" borderId="3" xfId="0" applyNumberFormat="1" applyFont="1" applyFill="1" applyBorder="1" applyAlignment="1" applyProtection="1">
      <alignment horizontal="center" vertical="center"/>
    </xf>
    <xf numFmtId="0" fontId="2" fillId="9" borderId="41" xfId="0" applyNumberFormat="1" applyFont="1" applyFill="1" applyBorder="1" applyAlignment="1" applyProtection="1">
      <alignment horizontal="center" vertical="center"/>
    </xf>
    <xf numFmtId="0" fontId="2" fillId="9" borderId="7" xfId="0" applyNumberFormat="1" applyFont="1" applyFill="1" applyBorder="1" applyAlignment="1" applyProtection="1">
      <alignment horizontal="left" vertical="center" wrapText="1"/>
    </xf>
    <xf numFmtId="2" fontId="2" fillId="9" borderId="7" xfId="0" applyNumberFormat="1" applyFont="1" applyFill="1" applyBorder="1" applyAlignment="1" applyProtection="1">
      <alignment horizontal="center" vertical="center"/>
    </xf>
    <xf numFmtId="0" fontId="2" fillId="9" borderId="27" xfId="0" applyNumberFormat="1" applyFont="1" applyFill="1" applyBorder="1" applyAlignment="1" applyProtection="1">
      <alignment horizontal="center" vertical="center"/>
    </xf>
    <xf numFmtId="49" fontId="2" fillId="9" borderId="42" xfId="0" applyNumberFormat="1" applyFont="1" applyFill="1" applyBorder="1" applyAlignment="1" applyProtection="1">
      <alignment horizontal="center" vertical="center"/>
    </xf>
    <xf numFmtId="0" fontId="2" fillId="9" borderId="7" xfId="0" applyNumberFormat="1" applyFont="1" applyFill="1" applyBorder="1" applyAlignment="1" applyProtection="1">
      <alignment horizontal="center" vertical="center" wrapText="1" shrinkToFit="1"/>
    </xf>
    <xf numFmtId="0" fontId="2" fillId="6" borderId="62" xfId="0" applyNumberFormat="1" applyFont="1" applyFill="1" applyBorder="1" applyAlignment="1" applyProtection="1">
      <alignment horizontal="center" vertical="center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6" borderId="2" xfId="0" applyNumberFormat="1" applyFont="1" applyFill="1" applyBorder="1" applyAlignment="1" applyProtection="1">
      <alignment horizontal="center" vertical="center"/>
    </xf>
    <xf numFmtId="2" fontId="2" fillId="6" borderId="2" xfId="0" applyNumberFormat="1" applyFont="1" applyFill="1" applyBorder="1" applyAlignment="1" applyProtection="1">
      <alignment horizontal="center" vertical="center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2" fillId="6" borderId="75" xfId="0" applyNumberFormat="1" applyFont="1" applyFill="1" applyBorder="1" applyAlignment="1" applyProtection="1">
      <alignment horizontal="center" vertical="center"/>
    </xf>
    <xf numFmtId="0" fontId="2" fillId="6" borderId="42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vertical="top"/>
    </xf>
    <xf numFmtId="0" fontId="2" fillId="9" borderId="1" xfId="0" applyNumberFormat="1" applyFont="1" applyFill="1" applyBorder="1" applyAlignment="1" applyProtection="1">
      <alignment horizontal="center" vertical="center"/>
    </xf>
    <xf numFmtId="2" fontId="2" fillId="9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top" wrapText="1"/>
    </xf>
    <xf numFmtId="0" fontId="2" fillId="9" borderId="7" xfId="0" applyNumberFormat="1" applyFont="1" applyFill="1" applyBorder="1" applyAlignment="1" applyProtection="1">
      <alignment vertical="top"/>
    </xf>
    <xf numFmtId="0" fontId="2" fillId="9" borderId="7" xfId="0" applyNumberFormat="1" applyFont="1" applyFill="1" applyBorder="1" applyAlignment="1" applyProtection="1">
      <alignment horizontal="center" vertical="top"/>
    </xf>
    <xf numFmtId="0" fontId="2" fillId="7" borderId="3" xfId="0" applyNumberFormat="1" applyFont="1" applyFill="1" applyBorder="1" applyAlignment="1" applyProtection="1">
      <alignment horizontal="left" vertical="center" wrapText="1"/>
    </xf>
    <xf numFmtId="0" fontId="2" fillId="7" borderId="3" xfId="0" applyNumberFormat="1" applyFont="1" applyFill="1" applyBorder="1" applyAlignment="1" applyProtection="1">
      <alignment horizontal="center" vertical="center"/>
    </xf>
    <xf numFmtId="2" fontId="2" fillId="7" borderId="27" xfId="0" applyNumberFormat="1" applyFont="1" applyFill="1" applyBorder="1" applyAlignment="1" applyProtection="1">
      <alignment horizontal="center" vertical="center"/>
    </xf>
    <xf numFmtId="0" fontId="2" fillId="7" borderId="27" xfId="0" applyNumberFormat="1" applyFont="1" applyFill="1" applyBorder="1" applyAlignment="1" applyProtection="1">
      <alignment horizontal="center" vertical="center"/>
    </xf>
    <xf numFmtId="2" fontId="2" fillId="7" borderId="3" xfId="0" applyNumberFormat="1" applyFont="1" applyFill="1" applyBorder="1" applyAlignment="1" applyProtection="1">
      <alignment horizontal="center" vertical="center"/>
    </xf>
    <xf numFmtId="0" fontId="2" fillId="3" borderId="41" xfId="0" applyNumberFormat="1" applyFont="1" applyFill="1" applyBorder="1" applyAlignment="1" applyProtection="1">
      <alignment horizontal="center" vertical="center"/>
    </xf>
    <xf numFmtId="2" fontId="2" fillId="3" borderId="25" xfId="0" applyNumberFormat="1" applyFont="1" applyFill="1" applyBorder="1" applyAlignment="1" applyProtection="1">
      <alignment horizontal="center" vertical="center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2" fontId="2" fillId="6" borderId="26" xfId="0" applyNumberFormat="1" applyFont="1" applyFill="1" applyBorder="1" applyAlignment="1" applyProtection="1">
      <alignment horizontal="center" vertical="center"/>
    </xf>
    <xf numFmtId="0" fontId="2" fillId="6" borderId="53" xfId="0" applyNumberFormat="1" applyFont="1" applyFill="1" applyBorder="1" applyAlignment="1" applyProtection="1">
      <alignment horizontal="center" vertical="center"/>
    </xf>
    <xf numFmtId="0" fontId="2" fillId="6" borderId="16" xfId="0" applyNumberFormat="1" applyFont="1" applyFill="1" applyBorder="1" applyAlignment="1" applyProtection="1">
      <alignment horizontal="center" vertical="center"/>
    </xf>
    <xf numFmtId="0" fontId="2" fillId="4" borderId="16" xfId="0" applyNumberFormat="1" applyFont="1" applyFill="1" applyBorder="1" applyAlignment="1" applyProtection="1">
      <alignment horizontal="center" vertical="center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2" fontId="2" fillId="4" borderId="39" xfId="0" applyNumberFormat="1" applyFont="1" applyFill="1" applyBorder="1" applyAlignment="1" applyProtection="1">
      <alignment horizontal="center" vertical="center"/>
    </xf>
    <xf numFmtId="0" fontId="2" fillId="4" borderId="27" xfId="0" applyNumberFormat="1" applyFont="1" applyFill="1" applyBorder="1" applyAlignment="1" applyProtection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49" fontId="2" fillId="4" borderId="6" xfId="0" applyNumberFormat="1" applyFont="1" applyFill="1" applyBorder="1" applyAlignment="1" applyProtection="1">
      <alignment horizontal="center" vertical="center" wrapText="1"/>
    </xf>
    <xf numFmtId="49" fontId="2" fillId="8" borderId="6" xfId="0" applyNumberFormat="1" applyFont="1" applyFill="1" applyBorder="1" applyAlignment="1" applyProtection="1">
      <alignment horizontal="center" vertical="center" wrapText="1"/>
    </xf>
    <xf numFmtId="0" fontId="2" fillId="8" borderId="7" xfId="0" applyNumberFormat="1" applyFont="1" applyFill="1" applyBorder="1" applyAlignment="1" applyProtection="1">
      <alignment horizontal="left" vertical="center" wrapText="1"/>
    </xf>
    <xf numFmtId="2" fontId="2" fillId="8" borderId="25" xfId="0" applyNumberFormat="1" applyFont="1" applyFill="1" applyBorder="1" applyAlignment="1" applyProtection="1">
      <alignment horizontal="center" vertical="center"/>
    </xf>
    <xf numFmtId="0" fontId="2" fillId="8" borderId="25" xfId="0" applyNumberFormat="1" applyFont="1" applyFill="1" applyBorder="1" applyAlignment="1" applyProtection="1">
      <alignment horizontal="center" vertical="center" wrapText="1"/>
    </xf>
    <xf numFmtId="2" fontId="2" fillId="8" borderId="7" xfId="0" applyNumberFormat="1" applyFont="1" applyFill="1" applyBorder="1" applyAlignment="1" applyProtection="1">
      <alignment horizontal="center" vertical="center"/>
    </xf>
    <xf numFmtId="49" fontId="2" fillId="6" borderId="5" xfId="0" applyNumberFormat="1" applyFont="1" applyFill="1" applyBorder="1" applyAlignment="1" applyProtection="1">
      <alignment horizontal="center" vertical="center" wrapText="1"/>
    </xf>
    <xf numFmtId="49" fontId="2" fillId="7" borderId="6" xfId="0" applyNumberFormat="1" applyFont="1" applyFill="1" applyBorder="1" applyAlignment="1" applyProtection="1">
      <alignment horizontal="center" vertical="center" wrapText="1"/>
    </xf>
    <xf numFmtId="0" fontId="2" fillId="9" borderId="16" xfId="0" applyNumberFormat="1" applyFont="1" applyFill="1" applyBorder="1" applyAlignment="1" applyProtection="1">
      <alignment horizontal="center" vertical="center"/>
    </xf>
    <xf numFmtId="49" fontId="2" fillId="9" borderId="6" xfId="0" applyNumberFormat="1" applyFont="1" applyFill="1" applyBorder="1" applyAlignment="1" applyProtection="1">
      <alignment horizontal="center" vertical="center" wrapText="1"/>
    </xf>
    <xf numFmtId="0" fontId="2" fillId="9" borderId="3" xfId="0" applyNumberFormat="1" applyFont="1" applyFill="1" applyBorder="1" applyAlignment="1" applyProtection="1">
      <alignment horizontal="left" vertical="center" wrapText="1"/>
    </xf>
    <xf numFmtId="0" fontId="2" fillId="9" borderId="3" xfId="0" applyNumberFormat="1" applyFont="1" applyFill="1" applyBorder="1" applyAlignment="1" applyProtection="1">
      <alignment horizontal="center" vertical="center"/>
    </xf>
    <xf numFmtId="0" fontId="2" fillId="9" borderId="25" xfId="0" applyNumberFormat="1" applyFont="1" applyFill="1" applyBorder="1" applyAlignment="1" applyProtection="1">
      <alignment horizontal="center" vertical="center" wrapText="1"/>
    </xf>
    <xf numFmtId="0" fontId="2" fillId="4" borderId="25" xfId="0" applyNumberFormat="1" applyFont="1" applyFill="1" applyBorder="1" applyAlignment="1" applyProtection="1">
      <alignment horizontal="center" vertical="center" wrapText="1" shrinkToFit="1"/>
    </xf>
    <xf numFmtId="0" fontId="2" fillId="8" borderId="16" xfId="0" applyNumberFormat="1" applyFont="1" applyFill="1" applyBorder="1" applyAlignment="1" applyProtection="1">
      <alignment horizontal="center" vertical="center"/>
    </xf>
    <xf numFmtId="49" fontId="2" fillId="8" borderId="7" xfId="0" applyNumberFormat="1" applyFont="1" applyFill="1" applyBorder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left" vertical="center" wrapText="1"/>
    </xf>
    <xf numFmtId="2" fontId="2" fillId="8" borderId="26" xfId="0" applyNumberFormat="1" applyFont="1" applyFill="1" applyBorder="1" applyAlignment="1" applyProtection="1">
      <alignment horizontal="center" vertical="center"/>
    </xf>
    <xf numFmtId="2" fontId="2" fillId="8" borderId="1" xfId="0" applyNumberFormat="1" applyFont="1" applyFill="1" applyBorder="1" applyAlignment="1" applyProtection="1">
      <alignment horizontal="center" vertical="center"/>
    </xf>
    <xf numFmtId="0" fontId="2" fillId="3" borderId="26" xfId="0" applyNumberFormat="1" applyFont="1" applyFill="1" applyBorder="1" applyAlignment="1" applyProtection="1">
      <alignment horizontal="center" vertical="center" wrapText="1"/>
    </xf>
    <xf numFmtId="0" fontId="2" fillId="6" borderId="26" xfId="0" applyNumberFormat="1" applyFont="1" applyFill="1" applyBorder="1" applyAlignment="1" applyProtection="1">
      <alignment horizontal="center" vertical="center" wrapText="1"/>
    </xf>
    <xf numFmtId="49" fontId="2" fillId="9" borderId="44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2" fontId="2" fillId="9" borderId="26" xfId="0" applyNumberFormat="1" applyFont="1" applyFill="1" applyBorder="1" applyAlignment="1" applyProtection="1">
      <alignment horizontal="center" vertical="center" wrapText="1"/>
    </xf>
    <xf numFmtId="0" fontId="2" fillId="9" borderId="26" xfId="0" applyNumberFormat="1" applyFont="1" applyFill="1" applyBorder="1" applyAlignment="1" applyProtection="1">
      <alignment horizontal="center" vertical="center" wrapText="1"/>
    </xf>
    <xf numFmtId="0" fontId="2" fillId="6" borderId="4" xfId="0" applyNumberFormat="1" applyFont="1" applyFill="1" applyBorder="1" applyAlignment="1" applyProtection="1">
      <alignment horizontal="center" vertical="center" wrapText="1"/>
    </xf>
    <xf numFmtId="0" fontId="2" fillId="10" borderId="5" xfId="0" applyNumberFormat="1" applyFont="1" applyFill="1" applyBorder="1" applyAlignment="1" applyProtection="1">
      <alignment horizontal="center" vertical="center" wrapText="1"/>
    </xf>
    <xf numFmtId="2" fontId="2" fillId="10" borderId="7" xfId="0" applyNumberFormat="1" applyFont="1" applyFill="1" applyBorder="1" applyAlignment="1" applyProtection="1">
      <alignment horizontal="center" vertical="center"/>
    </xf>
    <xf numFmtId="0" fontId="2" fillId="10" borderId="7" xfId="0" applyNumberFormat="1" applyFont="1" applyFill="1" applyBorder="1" applyAlignment="1" applyProtection="1">
      <alignment horizontal="center" vertical="center" wrapText="1"/>
    </xf>
    <xf numFmtId="0" fontId="2" fillId="11" borderId="16" xfId="0" applyNumberFormat="1" applyFont="1" applyFill="1" applyBorder="1" applyAlignment="1" applyProtection="1">
      <alignment horizontal="center" vertical="center"/>
    </xf>
    <xf numFmtId="0" fontId="2" fillId="11" borderId="7" xfId="0" applyNumberFormat="1" applyFont="1" applyFill="1" applyBorder="1" applyAlignment="1" applyProtection="1">
      <alignment horizontal="center" vertical="center"/>
    </xf>
    <xf numFmtId="2" fontId="2" fillId="11" borderId="7" xfId="0" applyNumberFormat="1" applyFont="1" applyFill="1" applyBorder="1" applyAlignment="1" applyProtection="1">
      <alignment horizontal="center" vertical="center"/>
    </xf>
    <xf numFmtId="0" fontId="2" fillId="11" borderId="7" xfId="0" applyNumberFormat="1" applyFont="1" applyFill="1" applyBorder="1" applyAlignment="1" applyProtection="1">
      <alignment horizontal="center" vertical="center" wrapText="1"/>
    </xf>
    <xf numFmtId="0" fontId="2" fillId="11" borderId="1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9" fontId="2" fillId="11" borderId="7" xfId="0" applyNumberFormat="1" applyFont="1" applyFill="1" applyBorder="1" applyAlignment="1" applyProtection="1">
      <alignment horizontal="center" vertical="center" wrapText="1"/>
    </xf>
    <xf numFmtId="0" fontId="2" fillId="11" borderId="7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center" vertical="center" wrapText="1" shrinkToFit="1"/>
    </xf>
    <xf numFmtId="0" fontId="2" fillId="2" borderId="25" xfId="0" applyNumberFormat="1" applyFont="1" applyFill="1" applyBorder="1" applyAlignment="1" applyProtection="1">
      <alignment horizontal="center" vertical="top"/>
    </xf>
    <xf numFmtId="2" fontId="2" fillId="4" borderId="27" xfId="0" applyNumberFormat="1" applyFont="1" applyFill="1" applyBorder="1" applyAlignment="1" applyProtection="1">
      <alignment horizontal="center" vertical="center"/>
    </xf>
    <xf numFmtId="0" fontId="2" fillId="4" borderId="27" xfId="0" applyNumberFormat="1" applyFont="1" applyFill="1" applyBorder="1" applyAlignment="1" applyProtection="1">
      <alignment horizontal="center" vertical="center"/>
    </xf>
    <xf numFmtId="0" fontId="2" fillId="4" borderId="7" xfId="0" applyNumberFormat="1" applyFont="1" applyFill="1" applyBorder="1" applyAlignment="1" applyProtection="1">
      <alignment horizontal="center" vertical="center" wrapText="1" shrinkToFi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0" fontId="2" fillId="4" borderId="7" xfId="0" applyNumberFormat="1" applyFont="1" applyFill="1" applyBorder="1" applyAlignment="1" applyProtection="1">
      <alignment horizontal="center" vertical="top"/>
    </xf>
    <xf numFmtId="49" fontId="2" fillId="4" borderId="44" xfId="0" applyNumberFormat="1" applyFont="1" applyFill="1" applyBorder="1" applyAlignment="1" applyProtection="1">
      <alignment horizontal="center" vertical="center" wrapText="1"/>
    </xf>
    <xf numFmtId="2" fontId="2" fillId="4" borderId="26" xfId="0" applyNumberFormat="1" applyFont="1" applyFill="1" applyBorder="1" applyAlignment="1" applyProtection="1">
      <alignment horizontal="center" vertical="center" wrapText="1"/>
    </xf>
    <xf numFmtId="0" fontId="2" fillId="4" borderId="2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center" vertical="top" wrapText="1" shrinkToFit="1"/>
    </xf>
    <xf numFmtId="0" fontId="2" fillId="3" borderId="42" xfId="0" applyNumberFormat="1" applyFont="1" applyFill="1" applyBorder="1" applyAlignment="1" applyProtection="1">
      <alignment horizontal="center" vertical="center"/>
    </xf>
    <xf numFmtId="2" fontId="2" fillId="10" borderId="25" xfId="0" applyNumberFormat="1" applyFont="1" applyFill="1" applyBorder="1" applyAlignment="1" applyProtection="1">
      <alignment horizontal="center" vertical="center"/>
    </xf>
    <xf numFmtId="0" fontId="2" fillId="10" borderId="25" xfId="0" applyNumberFormat="1" applyFont="1" applyFill="1" applyBorder="1" applyAlignment="1" applyProtection="1">
      <alignment horizontal="center" vertical="center" wrapText="1" shrinkToFit="1"/>
    </xf>
    <xf numFmtId="0" fontId="2" fillId="10" borderId="3" xfId="0" applyNumberFormat="1" applyFont="1" applyFill="1" applyBorder="1" applyAlignment="1" applyProtection="1">
      <alignment horizontal="left" vertical="center" wrapText="1"/>
    </xf>
    <xf numFmtId="49" fontId="2" fillId="13" borderId="41" xfId="0" applyNumberFormat="1" applyFont="1" applyFill="1" applyBorder="1" applyAlignment="1" applyProtection="1">
      <alignment horizontal="center" vertical="center"/>
    </xf>
    <xf numFmtId="0" fontId="2" fillId="13" borderId="1" xfId="0" applyNumberFormat="1" applyFont="1" applyFill="1" applyBorder="1" applyAlignment="1" applyProtection="1">
      <alignment horizontal="center" vertical="center"/>
    </xf>
    <xf numFmtId="2" fontId="2" fillId="13" borderId="27" xfId="0" applyNumberFormat="1" applyFont="1" applyFill="1" applyBorder="1" applyAlignment="1" applyProtection="1">
      <alignment horizontal="center" vertical="center"/>
    </xf>
    <xf numFmtId="2" fontId="2" fillId="13" borderId="3" xfId="0" applyNumberFormat="1" applyFont="1" applyFill="1" applyBorder="1" applyAlignment="1" applyProtection="1">
      <alignment horizontal="center" vertical="center"/>
    </xf>
    <xf numFmtId="0" fontId="2" fillId="14" borderId="7" xfId="0" applyNumberFormat="1" applyFont="1" applyFill="1" applyBorder="1" applyAlignment="1" applyProtection="1">
      <alignment horizontal="left" vertical="center" wrapText="1"/>
    </xf>
    <xf numFmtId="0" fontId="2" fillId="14" borderId="1" xfId="0" applyNumberFormat="1" applyFont="1" applyFill="1" applyBorder="1" applyAlignment="1" applyProtection="1">
      <alignment horizontal="center" vertical="center"/>
    </xf>
    <xf numFmtId="2" fontId="2" fillId="14" borderId="7" xfId="0" applyNumberFormat="1" applyFont="1" applyFill="1" applyBorder="1" applyAlignment="1" applyProtection="1">
      <alignment horizontal="center" vertical="center"/>
    </xf>
    <xf numFmtId="0" fontId="2" fillId="14" borderId="1" xfId="0" applyNumberFormat="1" applyFont="1" applyFill="1" applyBorder="1" applyAlignment="1" applyProtection="1">
      <alignment horizontal="center" vertical="center" wrapText="1"/>
    </xf>
    <xf numFmtId="49" fontId="2" fillId="10" borderId="41" xfId="0" applyNumberFormat="1" applyFont="1" applyFill="1" applyBorder="1" applyAlignment="1" applyProtection="1">
      <alignment horizontal="center" vertical="center"/>
    </xf>
    <xf numFmtId="0" fontId="2" fillId="12" borderId="2" xfId="0" applyNumberFormat="1" applyFont="1" applyFill="1" applyBorder="1" applyAlignment="1" applyProtection="1">
      <alignment horizontal="left" vertical="center" wrapText="1"/>
    </xf>
    <xf numFmtId="0" fontId="2" fillId="12" borderId="1" xfId="0" applyNumberFormat="1" applyFont="1" applyFill="1" applyBorder="1" applyAlignment="1" applyProtection="1">
      <alignment horizontal="center" vertical="center"/>
    </xf>
    <xf numFmtId="2" fontId="2" fillId="12" borderId="39" xfId="0" applyNumberFormat="1" applyFont="1" applyFill="1" applyBorder="1" applyAlignment="1" applyProtection="1">
      <alignment horizontal="center" vertical="center"/>
    </xf>
    <xf numFmtId="0" fontId="2" fillId="12" borderId="39" xfId="0" applyNumberFormat="1" applyFont="1" applyFill="1" applyBorder="1" applyAlignment="1" applyProtection="1">
      <alignment horizontal="center" vertical="center" wrapText="1"/>
    </xf>
    <xf numFmtId="2" fontId="2" fillId="12" borderId="2" xfId="0" applyNumberFormat="1" applyFont="1" applyFill="1" applyBorder="1" applyAlignment="1" applyProtection="1">
      <alignment horizontal="center" vertical="center"/>
    </xf>
    <xf numFmtId="0" fontId="2" fillId="12" borderId="73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 wrapText="1" shrinkToFit="1"/>
    </xf>
    <xf numFmtId="0" fontId="2" fillId="3" borderId="1" xfId="0" applyNumberFormat="1" applyFont="1" applyFill="1" applyBorder="1" applyAlignment="1" applyProtection="1">
      <alignment horizontal="center" vertical="center" wrapText="1" shrinkToFi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49" fontId="2" fillId="9" borderId="7" xfId="0" applyNumberFormat="1" applyFont="1" applyFill="1" applyBorder="1" applyAlignment="1" applyProtection="1">
      <alignment horizontal="center" vertical="center"/>
    </xf>
    <xf numFmtId="49" fontId="2" fillId="6" borderId="7" xfId="0" applyNumberFormat="1" applyFont="1" applyFill="1" applyBorder="1" applyAlignment="1" applyProtection="1">
      <alignment horizontal="center" vertical="center"/>
    </xf>
    <xf numFmtId="0" fontId="2" fillId="10" borderId="41" xfId="0" applyNumberFormat="1" applyFont="1" applyFill="1" applyBorder="1" applyAlignment="1" applyProtection="1">
      <alignment horizontal="center" vertical="center"/>
    </xf>
    <xf numFmtId="2" fontId="2" fillId="10" borderId="26" xfId="0" applyNumberFormat="1" applyFont="1" applyFill="1" applyBorder="1" applyAlignment="1" applyProtection="1">
      <alignment horizontal="center" vertical="center"/>
    </xf>
    <xf numFmtId="0" fontId="2" fillId="10" borderId="25" xfId="0" applyNumberFormat="1" applyFont="1" applyFill="1" applyBorder="1" applyAlignment="1" applyProtection="1">
      <alignment horizontal="center" vertical="center" wrapText="1"/>
    </xf>
    <xf numFmtId="2" fontId="2" fillId="10" borderId="1" xfId="0" applyNumberFormat="1" applyFont="1" applyFill="1" applyBorder="1" applyAlignment="1" applyProtection="1">
      <alignment horizontal="center" vertical="center"/>
    </xf>
    <xf numFmtId="0" fontId="2" fillId="10" borderId="25" xfId="0" applyNumberFormat="1" applyFont="1" applyFill="1" applyBorder="1" applyAlignment="1" applyProtection="1">
      <alignment horizontal="center" vertical="center"/>
    </xf>
    <xf numFmtId="0" fontId="2" fillId="12" borderId="7" xfId="0" applyNumberFormat="1" applyFont="1" applyFill="1" applyBorder="1" applyAlignment="1" applyProtection="1">
      <alignment horizontal="center" vertical="center"/>
    </xf>
    <xf numFmtId="2" fontId="2" fillId="12" borderId="26" xfId="0" applyNumberFormat="1" applyFont="1" applyFill="1" applyBorder="1" applyAlignment="1" applyProtection="1">
      <alignment horizontal="center" vertical="center"/>
    </xf>
    <xf numFmtId="2" fontId="2" fillId="12" borderId="7" xfId="0" applyNumberFormat="1" applyFont="1" applyFill="1" applyBorder="1" applyAlignment="1" applyProtection="1">
      <alignment horizontal="center" vertical="center"/>
    </xf>
    <xf numFmtId="2" fontId="2" fillId="10" borderId="27" xfId="0" applyNumberFormat="1" applyFont="1" applyFill="1" applyBorder="1" applyAlignment="1" applyProtection="1">
      <alignment horizontal="center" vertical="center"/>
    </xf>
    <xf numFmtId="2" fontId="2" fillId="10" borderId="3" xfId="0" applyNumberFormat="1" applyFont="1" applyFill="1" applyBorder="1" applyAlignment="1" applyProtection="1">
      <alignment horizontal="center" vertical="center"/>
    </xf>
    <xf numFmtId="0" fontId="2" fillId="10" borderId="6" xfId="0" applyNumberFormat="1" applyFont="1" applyFill="1" applyBorder="1" applyAlignment="1" applyProtection="1">
      <alignment horizontal="center" vertical="center" wrapText="1"/>
    </xf>
    <xf numFmtId="0" fontId="2" fillId="10" borderId="3" xfId="0" applyNumberFormat="1" applyFont="1" applyFill="1" applyBorder="1" applyAlignment="1" applyProtection="1">
      <alignment horizontal="center" vertical="center"/>
    </xf>
    <xf numFmtId="0" fontId="2" fillId="12" borderId="3" xfId="0" applyNumberFormat="1" applyFont="1" applyFill="1" applyBorder="1" applyAlignment="1" applyProtection="1">
      <alignment horizontal="left" vertical="center" wrapText="1"/>
    </xf>
    <xf numFmtId="0" fontId="2" fillId="12" borderId="3" xfId="0" applyNumberFormat="1" applyFont="1" applyFill="1" applyBorder="1" applyAlignment="1" applyProtection="1">
      <alignment horizontal="center" vertical="center"/>
    </xf>
    <xf numFmtId="2" fontId="2" fillId="12" borderId="27" xfId="0" applyNumberFormat="1" applyFont="1" applyFill="1" applyBorder="1" applyAlignment="1" applyProtection="1">
      <alignment horizontal="center" vertical="center"/>
    </xf>
    <xf numFmtId="0" fontId="2" fillId="12" borderId="25" xfId="0" applyNumberFormat="1" applyFont="1" applyFill="1" applyBorder="1" applyAlignment="1" applyProtection="1">
      <alignment horizontal="center" vertical="center" wrapText="1"/>
    </xf>
    <xf numFmtId="2" fontId="2" fillId="12" borderId="3" xfId="0" applyNumberFormat="1" applyFont="1" applyFill="1" applyBorder="1" applyAlignment="1" applyProtection="1">
      <alignment horizontal="center" vertical="center"/>
    </xf>
    <xf numFmtId="0" fontId="2" fillId="10" borderId="1" xfId="0" applyNumberFormat="1" applyFont="1" applyFill="1" applyBorder="1" applyAlignment="1" applyProtection="1">
      <alignment horizontal="left" vertical="center" wrapText="1"/>
    </xf>
    <xf numFmtId="0" fontId="2" fillId="10" borderId="16" xfId="0" applyNumberFormat="1" applyFont="1" applyFill="1" applyBorder="1" applyAlignment="1" applyProtection="1">
      <alignment horizontal="center" vertical="center"/>
    </xf>
    <xf numFmtId="49" fontId="2" fillId="10" borderId="7" xfId="0" applyNumberFormat="1" applyFont="1" applyFill="1" applyBorder="1" applyAlignment="1" applyProtection="1">
      <alignment horizontal="center" vertical="center" wrapText="1"/>
    </xf>
    <xf numFmtId="49" fontId="2" fillId="12" borderId="7" xfId="0" applyNumberFormat="1" applyFont="1" applyFill="1" applyBorder="1" applyAlignment="1" applyProtection="1">
      <alignment horizontal="center" vertical="center" wrapText="1"/>
    </xf>
    <xf numFmtId="0" fontId="2" fillId="12" borderId="1" xfId="0" applyNumberFormat="1" applyFont="1" applyFill="1" applyBorder="1" applyAlignment="1" applyProtection="1">
      <alignment horizontal="left" vertical="center" wrapText="1"/>
    </xf>
    <xf numFmtId="0" fontId="2" fillId="12" borderId="7" xfId="0" applyNumberFormat="1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/>
    </xf>
    <xf numFmtId="0" fontId="2" fillId="10" borderId="26" xfId="0" applyNumberFormat="1" applyFont="1" applyFill="1" applyBorder="1" applyAlignment="1" applyProtection="1">
      <alignment horizontal="center" vertical="center" wrapText="1"/>
    </xf>
    <xf numFmtId="0" fontId="2" fillId="14" borderId="7" xfId="0" applyNumberFormat="1" applyFont="1" applyFill="1" applyBorder="1" applyAlignment="1" applyProtection="1">
      <alignment horizontal="center" vertical="center"/>
    </xf>
    <xf numFmtId="0" fontId="2" fillId="14" borderId="1" xfId="0" applyNumberFormat="1" applyFont="1" applyFill="1" applyBorder="1" applyAlignment="1" applyProtection="1">
      <alignment horizontal="left" vertical="center" wrapText="1"/>
    </xf>
    <xf numFmtId="0" fontId="2" fillId="14" borderId="7" xfId="0" applyNumberFormat="1" applyFont="1" applyFill="1" applyBorder="1" applyAlignment="1" applyProtection="1">
      <alignment horizontal="center" vertical="center" wrapText="1"/>
    </xf>
    <xf numFmtId="0" fontId="2" fillId="12" borderId="5" xfId="0" applyNumberFormat="1" applyFont="1" applyFill="1" applyBorder="1" applyAlignment="1" applyProtection="1">
      <alignment horizontal="center" vertical="center" wrapText="1"/>
    </xf>
    <xf numFmtId="0" fontId="1" fillId="6" borderId="0" xfId="0" applyNumberFormat="1" applyFont="1" applyFill="1" applyBorder="1" applyAlignment="1" applyProtection="1">
      <alignment vertical="top"/>
    </xf>
    <xf numFmtId="0" fontId="2" fillId="0" borderId="25" xfId="0" applyNumberFormat="1" applyFont="1" applyFill="1" applyBorder="1" applyAlignment="1" applyProtection="1">
      <alignment horizontal="center" vertical="top"/>
    </xf>
    <xf numFmtId="0" fontId="2" fillId="0" borderId="34" xfId="0" applyNumberFormat="1" applyFont="1" applyFill="1" applyBorder="1" applyAlignment="1" applyProtection="1">
      <alignment horizontal="center" vertical="top"/>
    </xf>
    <xf numFmtId="0" fontId="2" fillId="0" borderId="28" xfId="0" applyNumberFormat="1" applyFont="1" applyFill="1" applyBorder="1" applyAlignment="1" applyProtection="1">
      <alignment horizontal="center" vertical="top"/>
    </xf>
    <xf numFmtId="0" fontId="2" fillId="0" borderId="35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0" fontId="2" fillId="0" borderId="36" xfId="0" applyNumberFormat="1" applyFont="1" applyFill="1" applyBorder="1" applyAlignment="1" applyProtection="1">
      <alignment horizontal="center" vertical="top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5" fillId="0" borderId="3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top" wrapText="1"/>
    </xf>
    <xf numFmtId="0" fontId="2" fillId="0" borderId="34" xfId="0" applyNumberFormat="1" applyFont="1" applyFill="1" applyBorder="1" applyAlignment="1" applyProtection="1">
      <alignment horizontal="center" vertical="top" wrapText="1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16" fontId="2" fillId="0" borderId="24" xfId="0" applyNumberFormat="1" applyFont="1" applyFill="1" applyBorder="1" applyAlignment="1" applyProtection="1">
      <alignment horizontal="center" vertical="top"/>
    </xf>
    <xf numFmtId="16" fontId="2" fillId="0" borderId="36" xfId="0" applyNumberFormat="1" applyFont="1" applyFill="1" applyBorder="1" applyAlignment="1" applyProtection="1">
      <alignment horizontal="center" vertical="top"/>
    </xf>
    <xf numFmtId="16" fontId="2" fillId="0" borderId="25" xfId="0" applyNumberFormat="1" applyFont="1" applyFill="1" applyBorder="1" applyAlignment="1" applyProtection="1">
      <alignment horizontal="center" vertical="top"/>
    </xf>
    <xf numFmtId="16" fontId="2" fillId="0" borderId="3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44" xfId="0" applyNumberFormat="1" applyFont="1" applyFill="1" applyBorder="1" applyAlignment="1" applyProtection="1">
      <alignment horizontal="center" vertic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center" vertical="top"/>
    </xf>
    <xf numFmtId="0" fontId="2" fillId="0" borderId="38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48" xfId="0" applyNumberFormat="1" applyFont="1" applyFill="1" applyBorder="1" applyAlignment="1" applyProtection="1">
      <alignment horizontal="center" vertical="top"/>
    </xf>
    <xf numFmtId="0" fontId="6" fillId="0" borderId="44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left" vertical="top" wrapText="1"/>
    </xf>
    <xf numFmtId="0" fontId="10" fillId="0" borderId="29" xfId="0" applyNumberFormat="1" applyFont="1" applyFill="1" applyBorder="1" applyAlignment="1" applyProtection="1">
      <alignment horizontal="left" vertical="top" wrapText="1"/>
    </xf>
    <xf numFmtId="0" fontId="10" fillId="0" borderId="22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16" fontId="2" fillId="0" borderId="25" xfId="0" applyNumberFormat="1" applyFont="1" applyFill="1" applyBorder="1" applyAlignment="1" applyProtection="1">
      <alignment horizontal="center" vertical="center"/>
    </xf>
    <xf numFmtId="16" fontId="2" fillId="0" borderId="34" xfId="0" applyNumberFormat="1" applyFont="1" applyFill="1" applyBorder="1" applyAlignment="1" applyProtection="1">
      <alignment horizontal="center" vertical="center"/>
    </xf>
    <xf numFmtId="16" fontId="2" fillId="0" borderId="24" xfId="0" applyNumberFormat="1" applyFont="1" applyFill="1" applyBorder="1" applyAlignment="1" applyProtection="1">
      <alignment horizontal="center" vertical="center"/>
    </xf>
    <xf numFmtId="16" fontId="2" fillId="0" borderId="3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left" vertical="top"/>
    </xf>
    <xf numFmtId="0" fontId="10" fillId="0" borderId="61" xfId="0" applyNumberFormat="1" applyFont="1" applyFill="1" applyBorder="1" applyAlignment="1" applyProtection="1">
      <alignment horizontal="left" vertical="top" wrapText="1"/>
    </xf>
    <xf numFmtId="0" fontId="10" fillId="0" borderId="36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2" fillId="0" borderId="58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2" fontId="1" fillId="0" borderId="30" xfId="0" applyNumberFormat="1" applyFont="1" applyFill="1" applyBorder="1" applyAlignment="1" applyProtection="1">
      <alignment horizontal="center" vertical="top"/>
    </xf>
    <xf numFmtId="2" fontId="1" fillId="0" borderId="46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55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left" vertical="top" wrapText="1"/>
    </xf>
    <xf numFmtId="0" fontId="10" fillId="0" borderId="19" xfId="0" applyNumberFormat="1" applyFont="1" applyFill="1" applyBorder="1" applyAlignment="1" applyProtection="1">
      <alignment horizontal="left" vertical="top" wrapText="1"/>
    </xf>
    <xf numFmtId="16" fontId="2" fillId="0" borderId="29" xfId="0" applyNumberFormat="1" applyFont="1" applyFill="1" applyBorder="1" applyAlignment="1" applyProtection="1">
      <alignment horizontal="center" vertical="center"/>
    </xf>
    <xf numFmtId="16" fontId="2" fillId="0" borderId="49" xfId="0" applyNumberFormat="1" applyFont="1" applyFill="1" applyBorder="1" applyAlignment="1" applyProtection="1">
      <alignment horizontal="center" vertical="center"/>
    </xf>
    <xf numFmtId="0" fontId="2" fillId="0" borderId="49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top"/>
    </xf>
    <xf numFmtId="0" fontId="2" fillId="0" borderId="49" xfId="0" applyNumberFormat="1" applyFont="1" applyFill="1" applyBorder="1" applyAlignment="1" applyProtection="1">
      <alignment horizontal="center" vertical="top"/>
    </xf>
    <xf numFmtId="0" fontId="2" fillId="0" borderId="55" xfId="0" applyNumberFormat="1" applyFont="1" applyFill="1" applyBorder="1" applyAlignment="1" applyProtection="1">
      <alignment horizontal="center" vertical="top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37" xfId="0" applyNumberFormat="1" applyFont="1" applyFill="1" applyBorder="1" applyAlignment="1" applyProtection="1">
      <alignment horizontal="center"/>
    </xf>
    <xf numFmtId="0" fontId="5" fillId="0" borderId="53" xfId="0" applyNumberFormat="1" applyFont="1" applyFill="1" applyBorder="1" applyAlignment="1" applyProtection="1">
      <alignment horizontal="center" vertical="center" wrapText="1"/>
    </xf>
    <xf numFmtId="0" fontId="5" fillId="0" borderId="62" xfId="0" applyNumberFormat="1" applyFont="1" applyFill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5" fillId="0" borderId="72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49" fontId="5" fillId="0" borderId="55" xfId="0" applyNumberFormat="1" applyFont="1" applyFill="1" applyBorder="1" applyAlignment="1" applyProtection="1">
      <alignment horizontal="center" vertical="center"/>
    </xf>
    <xf numFmtId="49" fontId="5" fillId="0" borderId="45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 wrapText="1"/>
    </xf>
    <xf numFmtId="49" fontId="5" fillId="0" borderId="56" xfId="0" applyNumberFormat="1" applyFont="1" applyFill="1" applyBorder="1" applyAlignment="1" applyProtection="1">
      <alignment horizontal="center" vertical="center" wrapText="1"/>
    </xf>
    <xf numFmtId="49" fontId="5" fillId="0" borderId="23" xfId="0" applyNumberFormat="1" applyFont="1" applyFill="1" applyBorder="1" applyAlignment="1" applyProtection="1">
      <alignment horizontal="center" vertical="center" wrapText="1"/>
    </xf>
    <xf numFmtId="0" fontId="2" fillId="0" borderId="63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5" fillId="0" borderId="54" xfId="0" applyNumberFormat="1" applyFont="1" applyFill="1" applyBorder="1" applyAlignment="1" applyProtection="1">
      <alignment horizontal="center" vertical="center" wrapText="1"/>
    </xf>
    <xf numFmtId="2" fontId="14" fillId="0" borderId="25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9" fontId="14" fillId="0" borderId="25" xfId="0" applyNumberFormat="1" applyFont="1" applyFill="1" applyBorder="1" applyAlignment="1" applyProtection="1">
      <alignment horizontal="right" vertical="center" wrapText="1"/>
    </xf>
    <xf numFmtId="49" fontId="14" fillId="0" borderId="49" xfId="0" applyNumberFormat="1" applyFont="1" applyFill="1" applyBorder="1" applyAlignment="1" applyProtection="1">
      <alignment horizontal="right" vertical="center" wrapText="1"/>
    </xf>
    <xf numFmtId="49" fontId="14" fillId="0" borderId="5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6" xfId="0" applyNumberFormat="1" applyFont="1" applyFill="1" applyBorder="1" applyAlignment="1" applyProtection="1">
      <alignment horizontal="right" vertical="center" wrapText="1"/>
    </xf>
    <xf numFmtId="49" fontId="14" fillId="0" borderId="64" xfId="0" applyNumberFormat="1" applyFont="1" applyFill="1" applyBorder="1" applyAlignment="1" applyProtection="1">
      <alignment horizontal="right" vertical="center" wrapText="1"/>
    </xf>
    <xf numFmtId="49" fontId="14" fillId="0" borderId="4" xfId="0" applyNumberFormat="1" applyFont="1" applyFill="1" applyBorder="1" applyAlignment="1" applyProtection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5" xfId="0" applyNumberFormat="1" applyFont="1" applyFill="1" applyBorder="1" applyAlignment="1" applyProtection="1">
      <alignment horizontal="right" vertical="center"/>
    </xf>
    <xf numFmtId="49" fontId="14" fillId="0" borderId="49" xfId="0" applyNumberFormat="1" applyFont="1" applyFill="1" applyBorder="1" applyAlignment="1" applyProtection="1">
      <alignment horizontal="right" vertical="center"/>
    </xf>
    <xf numFmtId="49" fontId="14" fillId="0" borderId="5" xfId="0" applyNumberFormat="1" applyFont="1" applyFill="1" applyBorder="1" applyAlignment="1" applyProtection="1">
      <alignment horizontal="right" vertical="center"/>
    </xf>
    <xf numFmtId="0" fontId="14" fillId="0" borderId="53" xfId="0" applyNumberFormat="1" applyFont="1" applyFill="1" applyBorder="1" applyAlignment="1" applyProtection="1">
      <alignment horizontal="center" vertical="center" wrapText="1"/>
    </xf>
    <xf numFmtId="0" fontId="14" fillId="0" borderId="62" xfId="0" applyNumberFormat="1" applyFont="1" applyFill="1" applyBorder="1" applyAlignment="1" applyProtection="1">
      <alignment horizontal="center" vertical="center" wrapText="1"/>
    </xf>
    <xf numFmtId="0" fontId="14" fillId="0" borderId="41" xfId="0" applyNumberFormat="1" applyFont="1" applyFill="1" applyBorder="1" applyAlignment="1" applyProtection="1">
      <alignment horizontal="center" vertical="center" wrapText="1"/>
    </xf>
    <xf numFmtId="0" fontId="14" fillId="0" borderId="34" xfId="0" applyNumberFormat="1" applyFont="1" applyFill="1" applyBorder="1" applyAlignment="1" applyProtection="1">
      <alignment horizontal="center" vertical="center"/>
    </xf>
    <xf numFmtId="0" fontId="14" fillId="0" borderId="63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54" xfId="0" applyNumberFormat="1" applyFont="1" applyFill="1" applyBorder="1" applyAlignment="1" applyProtection="1">
      <alignment horizontal="center" vertical="center" wrapText="1"/>
    </xf>
    <xf numFmtId="0" fontId="14" fillId="0" borderId="69" xfId="0" applyNumberFormat="1" applyFont="1" applyFill="1" applyBorder="1" applyAlignment="1" applyProtection="1">
      <alignment horizontal="right" vertical="center"/>
    </xf>
    <xf numFmtId="0" fontId="14" fillId="0" borderId="49" xfId="0" applyNumberFormat="1" applyFont="1" applyFill="1" applyBorder="1" applyAlignment="1" applyProtection="1">
      <alignment horizontal="right" vertical="center"/>
    </xf>
    <xf numFmtId="0" fontId="14" fillId="0" borderId="5" xfId="0" applyNumberFormat="1" applyFont="1" applyFill="1" applyBorder="1" applyAlignment="1" applyProtection="1">
      <alignment horizontal="right" vertical="center"/>
    </xf>
    <xf numFmtId="0" fontId="14" fillId="0" borderId="25" xfId="0" applyNumberFormat="1" applyFont="1" applyFill="1" applyBorder="1" applyAlignment="1" applyProtection="1">
      <alignment horizontal="right" vertical="center"/>
    </xf>
    <xf numFmtId="0" fontId="14" fillId="0" borderId="66" xfId="0" applyNumberFormat="1" applyFont="1" applyFill="1" applyBorder="1" applyAlignment="1" applyProtection="1">
      <alignment horizontal="center" vertical="center" wrapText="1"/>
    </xf>
    <xf numFmtId="0" fontId="14" fillId="0" borderId="31" xfId="0" applyNumberFormat="1" applyFont="1" applyFill="1" applyBorder="1" applyAlignment="1" applyProtection="1">
      <alignment horizontal="center" vertical="center" wrapText="1"/>
    </xf>
    <xf numFmtId="0" fontId="14" fillId="0" borderId="67" xfId="0" applyNumberFormat="1" applyFont="1" applyFill="1" applyBorder="1" applyAlignment="1" applyProtection="1">
      <alignment horizontal="center" vertical="center" wrapText="1"/>
    </xf>
    <xf numFmtId="0" fontId="17" fillId="0" borderId="46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7" fillId="0" borderId="64" xfId="0" applyNumberFormat="1" applyFont="1" applyFill="1" applyBorder="1" applyAlignment="1" applyProtection="1">
      <alignment horizontal="center"/>
    </xf>
    <xf numFmtId="0" fontId="14" fillId="0" borderId="28" xfId="0" applyNumberFormat="1" applyFont="1" applyFill="1" applyBorder="1" applyAlignment="1" applyProtection="1">
      <alignment horizontal="right" vertical="top" wrapText="1"/>
    </xf>
    <xf numFmtId="0" fontId="14" fillId="0" borderId="56" xfId="0" applyNumberFormat="1" applyFont="1" applyFill="1" applyBorder="1" applyAlignment="1" applyProtection="1">
      <alignment horizontal="right" vertical="top" wrapText="1"/>
    </xf>
    <xf numFmtId="0" fontId="14" fillId="0" borderId="35" xfId="0" applyNumberFormat="1" applyFont="1" applyFill="1" applyBorder="1" applyAlignment="1" applyProtection="1">
      <alignment horizontal="right" vertical="top" wrapText="1"/>
    </xf>
    <xf numFmtId="49" fontId="14" fillId="0" borderId="18" xfId="0" applyNumberFormat="1" applyFont="1" applyFill="1" applyBorder="1" applyAlignment="1" applyProtection="1">
      <alignment horizontal="right" vertical="center"/>
    </xf>
    <xf numFmtId="49" fontId="14" fillId="0" borderId="19" xfId="0" applyNumberFormat="1" applyFont="1" applyFill="1" applyBorder="1" applyAlignment="1" applyProtection="1">
      <alignment horizontal="right" vertical="center"/>
    </xf>
    <xf numFmtId="49" fontId="14" fillId="0" borderId="68" xfId="0" applyNumberFormat="1" applyFont="1" applyFill="1" applyBorder="1" applyAlignment="1" applyProtection="1">
      <alignment horizontal="right" vertical="center"/>
    </xf>
    <xf numFmtId="49" fontId="14" fillId="0" borderId="69" xfId="0" applyNumberFormat="1" applyFont="1" applyFill="1" applyBorder="1" applyAlignment="1" applyProtection="1">
      <alignment horizontal="right" vertical="center"/>
    </xf>
    <xf numFmtId="0" fontId="14" fillId="0" borderId="26" xfId="0" applyNumberFormat="1" applyFont="1" applyFill="1" applyBorder="1" applyAlignment="1" applyProtection="1">
      <alignment horizontal="right" vertical="center" wrapText="1"/>
    </xf>
    <xf numFmtId="0" fontId="14" fillId="0" borderId="64" xfId="0" applyNumberFormat="1" applyFont="1" applyFill="1" applyBorder="1" applyAlignment="1" applyProtection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right" vertical="center" wrapText="1"/>
    </xf>
    <xf numFmtId="2" fontId="14" fillId="0" borderId="25" xfId="0" applyNumberFormat="1" applyFont="1" applyFill="1" applyBorder="1" applyAlignment="1" applyProtection="1">
      <alignment horizontal="center" vertical="center" wrapText="1"/>
    </xf>
    <xf numFmtId="0" fontId="14" fillId="0" borderId="34" xfId="0" applyNumberFormat="1" applyFont="1" applyFill="1" applyBorder="1" applyAlignment="1" applyProtection="1">
      <alignment horizontal="center" vertical="center" wrapText="1"/>
    </xf>
    <xf numFmtId="2" fontId="16" fillId="0" borderId="69" xfId="0" applyNumberFormat="1" applyFont="1" applyFill="1" applyBorder="1" applyAlignment="1" applyProtection="1">
      <alignment horizontal="center" vertical="top"/>
    </xf>
    <xf numFmtId="2" fontId="16" fillId="0" borderId="5" xfId="0" applyNumberFormat="1" applyFont="1" applyFill="1" applyBorder="1" applyAlignment="1" applyProtection="1">
      <alignment horizontal="center" vertical="top"/>
    </xf>
    <xf numFmtId="0" fontId="15" fillId="0" borderId="65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2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15" fillId="0" borderId="38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36" xfId="0" applyNumberFormat="1" applyFont="1" applyFill="1" applyBorder="1" applyAlignment="1" applyProtection="1">
      <alignment horizontal="center" vertical="center"/>
    </xf>
    <xf numFmtId="0" fontId="15" fillId="0" borderId="25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center" vertical="center" wrapText="1"/>
    </xf>
    <xf numFmtId="2" fontId="14" fillId="0" borderId="65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center" vertical="center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/>
    </xf>
    <xf numFmtId="0" fontId="16" fillId="0" borderId="17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top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6" fillId="0" borderId="18" xfId="0" applyNumberFormat="1" applyFont="1" applyFill="1" applyBorder="1" applyAlignment="1" applyProtection="1">
      <alignment horizontal="center" vertical="center"/>
    </xf>
    <xf numFmtId="0" fontId="16" fillId="0" borderId="2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0" fontId="1" fillId="0" borderId="46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4" fillId="0" borderId="18" xfId="0" applyNumberFormat="1" applyFont="1" applyFill="1" applyBorder="1" applyAlignment="1" applyProtection="1">
      <alignment horizontal="right" vertical="top" wrapText="1"/>
    </xf>
    <xf numFmtId="0" fontId="14" fillId="0" borderId="19" xfId="0" applyNumberFormat="1" applyFont="1" applyFill="1" applyBorder="1" applyAlignment="1" applyProtection="1">
      <alignment horizontal="right" vertical="top" wrapText="1"/>
    </xf>
    <xf numFmtId="0" fontId="14" fillId="0" borderId="20" xfId="0" applyNumberFormat="1" applyFont="1" applyFill="1" applyBorder="1" applyAlignment="1" applyProtection="1">
      <alignment horizontal="right" vertical="top" wrapText="1"/>
    </xf>
    <xf numFmtId="2" fontId="16" fillId="0" borderId="18" xfId="0" applyNumberFormat="1" applyFont="1" applyFill="1" applyBorder="1" applyAlignment="1" applyProtection="1">
      <alignment horizontal="center" vertical="top"/>
    </xf>
    <xf numFmtId="2" fontId="16" fillId="0" borderId="2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left"/>
    </xf>
    <xf numFmtId="2" fontId="14" fillId="0" borderId="26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6" borderId="25" xfId="0" applyNumberFormat="1" applyFont="1" applyFill="1" applyBorder="1" applyAlignment="1" applyProtection="1">
      <alignment horizontal="center" vertical="center"/>
    </xf>
    <xf numFmtId="0" fontId="15" fillId="6" borderId="34" xfId="0" applyNumberFormat="1" applyFont="1" applyFill="1" applyBorder="1" applyAlignment="1" applyProtection="1">
      <alignment horizontal="center" vertical="center"/>
    </xf>
    <xf numFmtId="2" fontId="15" fillId="6" borderId="25" xfId="0" applyNumberFormat="1" applyFont="1" applyFill="1" applyBorder="1" applyAlignment="1" applyProtection="1">
      <alignment horizontal="center" vertical="center"/>
    </xf>
    <xf numFmtId="2" fontId="15" fillId="6" borderId="5" xfId="0" applyNumberFormat="1" applyFont="1" applyFill="1" applyBorder="1" applyAlignment="1" applyProtection="1">
      <alignment horizontal="center" vertical="center"/>
    </xf>
    <xf numFmtId="0" fontId="14" fillId="0" borderId="64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/>
    </xf>
    <xf numFmtId="2" fontId="15" fillId="0" borderId="25" xfId="0" applyNumberFormat="1" applyFont="1" applyFill="1" applyBorder="1" applyAlignment="1" applyProtection="1">
      <alignment horizontal="center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54" xfId="0" applyNumberFormat="1" applyFont="1" applyFill="1" applyBorder="1" applyAlignment="1" applyProtection="1">
      <alignment horizontal="center" vertical="center"/>
    </xf>
    <xf numFmtId="0" fontId="14" fillId="0" borderId="72" xfId="0" applyNumberFormat="1" applyFont="1" applyFill="1" applyBorder="1" applyAlignment="1" applyProtection="1">
      <alignment horizontal="center" vertical="center"/>
    </xf>
    <xf numFmtId="0" fontId="14" fillId="0" borderId="56" xfId="0" applyNumberFormat="1" applyFont="1" applyFill="1" applyBorder="1" applyAlignment="1" applyProtection="1">
      <alignment horizontal="center" vertical="center"/>
    </xf>
    <xf numFmtId="0" fontId="14" fillId="0" borderId="23" xfId="0" applyNumberFormat="1" applyFont="1" applyFill="1" applyBorder="1" applyAlignment="1" applyProtection="1">
      <alignment horizontal="center" vertical="center"/>
    </xf>
    <xf numFmtId="0" fontId="14" fillId="0" borderId="57" xfId="0" applyNumberFormat="1" applyFont="1" applyFill="1" applyBorder="1" applyAlignment="1" applyProtection="1">
      <alignment horizontal="center" vertical="center" wrapText="1"/>
    </xf>
    <xf numFmtId="49" fontId="14" fillId="0" borderId="28" xfId="0" applyNumberFormat="1" applyFont="1" applyFill="1" applyBorder="1" applyAlignment="1" applyProtection="1">
      <alignment horizontal="center" vertical="center" wrapText="1"/>
    </xf>
    <xf numFmtId="49" fontId="14" fillId="0" borderId="56" xfId="0" applyNumberFormat="1" applyFont="1" applyFill="1" applyBorder="1" applyAlignment="1" applyProtection="1">
      <alignment horizontal="center" vertical="center" wrapText="1"/>
    </xf>
    <xf numFmtId="49" fontId="14" fillId="0" borderId="23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top"/>
    </xf>
    <xf numFmtId="2" fontId="15" fillId="0" borderId="25" xfId="0" applyNumberFormat="1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 wrapText="1"/>
    </xf>
    <xf numFmtId="0" fontId="5" fillId="6" borderId="66" xfId="0" applyNumberFormat="1" applyFont="1" applyFill="1" applyBorder="1" applyAlignment="1" applyProtection="1">
      <alignment horizontal="center" vertical="center"/>
    </xf>
    <xf numFmtId="0" fontId="5" fillId="6" borderId="64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center" vertical="center"/>
    </xf>
    <xf numFmtId="49" fontId="5" fillId="6" borderId="28" xfId="0" applyNumberFormat="1" applyFont="1" applyFill="1" applyBorder="1" applyAlignment="1" applyProtection="1">
      <alignment horizontal="center" vertical="center" wrapText="1"/>
    </xf>
    <xf numFmtId="49" fontId="5" fillId="6" borderId="56" xfId="0" applyNumberFormat="1" applyFont="1" applyFill="1" applyBorder="1" applyAlignment="1" applyProtection="1">
      <alignment horizontal="center" vertical="center" wrapText="1"/>
    </xf>
    <xf numFmtId="49" fontId="5" fillId="6" borderId="23" xfId="0" applyNumberFormat="1" applyFont="1" applyFill="1" applyBorder="1" applyAlignment="1" applyProtection="1">
      <alignment horizontal="center" vertical="center" wrapText="1"/>
    </xf>
    <xf numFmtId="0" fontId="5" fillId="6" borderId="63" xfId="0" applyNumberFormat="1" applyFont="1" applyFill="1" applyBorder="1" applyAlignment="1" applyProtection="1">
      <alignment horizontal="center" vertical="center"/>
    </xf>
    <xf numFmtId="0" fontId="5" fillId="6" borderId="16" xfId="0" applyNumberFormat="1" applyFont="1" applyFill="1" applyBorder="1" applyAlignment="1" applyProtection="1">
      <alignment horizontal="center" vertical="center"/>
    </xf>
    <xf numFmtId="0" fontId="5" fillId="6" borderId="53" xfId="0" applyNumberFormat="1" applyFont="1" applyFill="1" applyBorder="1" applyAlignment="1" applyProtection="1">
      <alignment horizontal="center" vertical="center" wrapText="1"/>
    </xf>
    <xf numFmtId="0" fontId="5" fillId="6" borderId="44" xfId="0" applyNumberFormat="1" applyFont="1" applyFill="1" applyBorder="1" applyAlignment="1" applyProtection="1">
      <alignment horizontal="center" vertical="center" wrapText="1"/>
    </xf>
    <xf numFmtId="0" fontId="5" fillId="6" borderId="62" xfId="0" applyNumberFormat="1" applyFont="1" applyFill="1" applyBorder="1" applyAlignment="1" applyProtection="1">
      <alignment horizontal="center" vertical="center" wrapText="1"/>
    </xf>
    <xf numFmtId="49" fontId="5" fillId="6" borderId="33" xfId="0" applyNumberFormat="1" applyFont="1" applyFill="1" applyBorder="1" applyAlignment="1" applyProtection="1">
      <alignment horizontal="center" vertical="center"/>
    </xf>
    <xf numFmtId="49" fontId="5" fillId="6" borderId="55" xfId="0" applyNumberFormat="1" applyFont="1" applyFill="1" applyBorder="1" applyAlignment="1" applyProtection="1">
      <alignment horizontal="center" vertical="center"/>
    </xf>
    <xf numFmtId="49" fontId="5" fillId="6" borderId="45" xfId="0" applyNumberFormat="1" applyFont="1" applyFill="1" applyBorder="1" applyAlignment="1" applyProtection="1">
      <alignment horizontal="center" vertical="center"/>
    </xf>
    <xf numFmtId="0" fontId="5" fillId="6" borderId="15" xfId="0" applyNumberFormat="1" applyFont="1" applyFill="1" applyBorder="1" applyAlignment="1" applyProtection="1">
      <alignment horizontal="center" vertical="center" wrapText="1"/>
    </xf>
    <xf numFmtId="0" fontId="5" fillId="6" borderId="16" xfId="0" applyNumberFormat="1" applyFont="1" applyFill="1" applyBorder="1" applyAlignment="1" applyProtection="1">
      <alignment horizontal="center" vertical="center" wrapText="1"/>
    </xf>
    <xf numFmtId="0" fontId="15" fillId="4" borderId="25" xfId="0" applyNumberFormat="1" applyFont="1" applyFill="1" applyBorder="1" applyAlignment="1" applyProtection="1">
      <alignment horizontal="center" vertical="center"/>
    </xf>
    <xf numFmtId="0" fontId="15" fillId="4" borderId="5" xfId="0" applyNumberFormat="1" applyFont="1" applyFill="1" applyBorder="1" applyAlignment="1" applyProtection="1">
      <alignment horizontal="center" vertical="center"/>
    </xf>
    <xf numFmtId="2" fontId="14" fillId="0" borderId="39" xfId="0" applyNumberFormat="1" applyFont="1" applyFill="1" applyBorder="1" applyAlignment="1" applyProtection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/>
    </xf>
    <xf numFmtId="0" fontId="14" fillId="0" borderId="27" xfId="0" applyNumberFormat="1" applyFont="1" applyFill="1" applyBorder="1" applyAlignment="1" applyProtection="1">
      <alignment horizontal="right" vertical="center"/>
    </xf>
    <xf numFmtId="0" fontId="14" fillId="0" borderId="37" xfId="0" applyNumberFormat="1" applyFont="1" applyFill="1" applyBorder="1" applyAlignment="1" applyProtection="1">
      <alignment horizontal="right" vertical="center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15" fillId="2" borderId="27" xfId="0" applyNumberFormat="1" applyFont="1" applyFill="1" applyBorder="1" applyAlignment="1" applyProtection="1">
      <alignment horizontal="center" vertical="center"/>
    </xf>
    <xf numFmtId="0" fontId="15" fillId="2" borderId="6" xfId="0" applyNumberFormat="1" applyFont="1" applyFill="1" applyBorder="1" applyAlignment="1" applyProtection="1">
      <alignment horizontal="center" vertical="center"/>
    </xf>
    <xf numFmtId="0" fontId="14" fillId="0" borderId="59" xfId="0" applyNumberFormat="1" applyFont="1" applyFill="1" applyBorder="1" applyAlignment="1" applyProtection="1">
      <alignment horizontal="center" vertical="center" wrapText="1"/>
    </xf>
    <xf numFmtId="2" fontId="15" fillId="2" borderId="25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0" fontId="15" fillId="3" borderId="25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center" vertical="center"/>
    </xf>
    <xf numFmtId="49" fontId="14" fillId="0" borderId="26" xfId="0" applyNumberFormat="1" applyFont="1" applyFill="1" applyBorder="1" applyAlignment="1" applyProtection="1">
      <alignment horizontal="right" vertical="center"/>
    </xf>
    <xf numFmtId="49" fontId="14" fillId="0" borderId="64" xfId="0" applyNumberFormat="1" applyFont="1" applyFill="1" applyBorder="1" applyAlignment="1" applyProtection="1">
      <alignment horizontal="right" vertical="center"/>
    </xf>
    <xf numFmtId="49" fontId="14" fillId="0" borderId="4" xfId="0" applyNumberFormat="1" applyFont="1" applyFill="1" applyBorder="1" applyAlignment="1" applyProtection="1">
      <alignment horizontal="right" vertical="center"/>
    </xf>
    <xf numFmtId="0" fontId="15" fillId="0" borderId="27" xfId="0" applyNumberFormat="1" applyFont="1" applyFill="1" applyBorder="1" applyAlignment="1" applyProtection="1">
      <alignment horizontal="center" vertical="center" wrapText="1"/>
    </xf>
    <xf numFmtId="0" fontId="15" fillId="0" borderId="38" xfId="0" applyNumberFormat="1" applyFont="1" applyFill="1" applyBorder="1" applyAlignment="1" applyProtection="1">
      <alignment horizontal="center" vertical="center" wrapText="1"/>
    </xf>
    <xf numFmtId="49" fontId="14" fillId="0" borderId="31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horizontal="right" vertical="center"/>
    </xf>
    <xf numFmtId="49" fontId="14" fillId="0" borderId="44" xfId="0" applyNumberFormat="1" applyFont="1" applyFill="1" applyBorder="1" applyAlignment="1" applyProtection="1">
      <alignment horizontal="right" vertical="center"/>
    </xf>
    <xf numFmtId="2" fontId="15" fillId="2" borderId="25" xfId="0" applyNumberFormat="1" applyFont="1" applyFill="1" applyBorder="1" applyAlignment="1" applyProtection="1">
      <alignment horizontal="center" vertical="center" wrapText="1"/>
    </xf>
    <xf numFmtId="2" fontId="15" fillId="2" borderId="5" xfId="0" applyNumberFormat="1" applyFont="1" applyFill="1" applyBorder="1" applyAlignment="1" applyProtection="1">
      <alignment horizontal="center" vertical="center" wrapText="1"/>
    </xf>
    <xf numFmtId="49" fontId="15" fillId="2" borderId="25" xfId="0" applyNumberFormat="1" applyFont="1" applyFill="1" applyBorder="1" applyAlignment="1" applyProtection="1">
      <alignment horizontal="center" vertical="center" wrapText="1"/>
    </xf>
    <xf numFmtId="49" fontId="15" fillId="2" borderId="5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49" fontId="15" fillId="3" borderId="25" xfId="0" applyNumberFormat="1" applyFont="1" applyFill="1" applyBorder="1" applyAlignment="1" applyProtection="1">
      <alignment horizontal="center" vertical="center" wrapText="1"/>
    </xf>
    <xf numFmtId="49" fontId="15" fillId="3" borderId="5" xfId="0" applyNumberFormat="1" applyFont="1" applyFill="1" applyBorder="1" applyAlignment="1" applyProtection="1">
      <alignment horizontal="center" vertical="center" wrapText="1"/>
    </xf>
    <xf numFmtId="0" fontId="15" fillId="3" borderId="34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top"/>
    </xf>
    <xf numFmtId="0" fontId="15" fillId="2" borderId="25" xfId="0" applyNumberFormat="1" applyFont="1" applyFill="1" applyBorder="1" applyAlignment="1" applyProtection="1">
      <alignment horizontal="center" vertical="center"/>
    </xf>
    <xf numFmtId="0" fontId="15" fillId="2" borderId="34" xfId="0" applyNumberFormat="1" applyFont="1" applyFill="1" applyBorder="1" applyAlignment="1" applyProtection="1">
      <alignment horizontal="center" vertical="center"/>
    </xf>
    <xf numFmtId="0" fontId="15" fillId="2" borderId="5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6" borderId="31" xfId="0" applyNumberFormat="1" applyFont="1" applyFill="1" applyBorder="1" applyAlignment="1" applyProtection="1">
      <alignment horizontal="center" vertical="center" wrapText="1"/>
    </xf>
    <xf numFmtId="2" fontId="15" fillId="4" borderId="25" xfId="0" applyNumberFormat="1" applyFont="1" applyFill="1" applyBorder="1" applyAlignment="1" applyProtection="1">
      <alignment horizontal="center" vertical="center"/>
    </xf>
    <xf numFmtId="2" fontId="15" fillId="4" borderId="5" xfId="0" applyNumberFormat="1" applyFont="1" applyFill="1" applyBorder="1" applyAlignment="1" applyProtection="1">
      <alignment horizontal="center" vertical="center"/>
    </xf>
    <xf numFmtId="2" fontId="14" fillId="6" borderId="28" xfId="0" applyNumberFormat="1" applyFont="1" applyFill="1" applyBorder="1" applyAlignment="1" applyProtection="1">
      <alignment horizontal="center" vertical="center"/>
    </xf>
    <xf numFmtId="2" fontId="14" fillId="6" borderId="23" xfId="0" applyNumberFormat="1" applyFont="1" applyFill="1" applyBorder="1" applyAlignment="1" applyProtection="1">
      <alignment horizontal="center" vertical="center"/>
    </xf>
    <xf numFmtId="0" fontId="14" fillId="0" borderId="33" xfId="0" applyNumberFormat="1" applyFont="1" applyFill="1" applyBorder="1" applyAlignment="1" applyProtection="1">
      <alignment horizontal="right" vertical="top" wrapText="1"/>
    </xf>
    <xf numFmtId="0" fontId="14" fillId="0" borderId="55" xfId="0" applyNumberFormat="1" applyFont="1" applyFill="1" applyBorder="1" applyAlignment="1" applyProtection="1">
      <alignment horizontal="right" vertical="top" wrapText="1"/>
    </xf>
    <xf numFmtId="0" fontId="14" fillId="0" borderId="14" xfId="0" applyNumberFormat="1" applyFont="1" applyFill="1" applyBorder="1" applyAlignment="1" applyProtection="1">
      <alignment horizontal="right" vertical="top" wrapText="1"/>
    </xf>
    <xf numFmtId="0" fontId="14" fillId="6" borderId="1" xfId="0" applyNumberFormat="1" applyFont="1" applyFill="1" applyBorder="1" applyAlignment="1" applyProtection="1">
      <alignment horizontal="center" vertical="center" wrapText="1"/>
    </xf>
    <xf numFmtId="0" fontId="14" fillId="6" borderId="2" xfId="0" applyNumberFormat="1" applyFont="1" applyFill="1" applyBorder="1" applyAlignment="1" applyProtection="1">
      <alignment horizontal="center" vertical="center" wrapText="1"/>
    </xf>
    <xf numFmtId="0" fontId="14" fillId="6" borderId="3" xfId="0" applyNumberFormat="1" applyFont="1" applyFill="1" applyBorder="1" applyAlignment="1" applyProtection="1">
      <alignment horizontal="center" vertical="center" wrapText="1"/>
    </xf>
    <xf numFmtId="0" fontId="15" fillId="6" borderId="5" xfId="0" applyNumberFormat="1" applyFont="1" applyFill="1" applyBorder="1" applyAlignment="1" applyProtection="1">
      <alignment horizontal="center" vertical="center"/>
    </xf>
    <xf numFmtId="49" fontId="14" fillId="6" borderId="25" xfId="0" applyNumberFormat="1" applyFont="1" applyFill="1" applyBorder="1" applyAlignment="1" applyProtection="1">
      <alignment horizontal="right" vertical="center" wrapText="1"/>
    </xf>
    <xf numFmtId="49" fontId="14" fillId="6" borderId="49" xfId="0" applyNumberFormat="1" applyFont="1" applyFill="1" applyBorder="1" applyAlignment="1" applyProtection="1">
      <alignment horizontal="right" vertical="center" wrapText="1"/>
    </xf>
    <xf numFmtId="49" fontId="14" fillId="6" borderId="5" xfId="0" applyNumberFormat="1" applyFont="1" applyFill="1" applyBorder="1" applyAlignment="1" applyProtection="1">
      <alignment horizontal="right" vertical="center" wrapText="1"/>
    </xf>
    <xf numFmtId="2" fontId="14" fillId="6" borderId="25" xfId="0" applyNumberFormat="1" applyFont="1" applyFill="1" applyBorder="1" applyAlignment="1" applyProtection="1">
      <alignment horizontal="center" vertical="center"/>
    </xf>
    <xf numFmtId="2" fontId="14" fillId="6" borderId="5" xfId="0" applyNumberFormat="1" applyFont="1" applyFill="1" applyBorder="1" applyAlignment="1" applyProtection="1">
      <alignment horizontal="center" vertical="center"/>
    </xf>
    <xf numFmtId="49" fontId="14" fillId="6" borderId="7" xfId="0" applyNumberFormat="1" applyFont="1" applyFill="1" applyBorder="1" applyAlignment="1" applyProtection="1">
      <alignment horizontal="right" vertical="center" wrapText="1"/>
    </xf>
    <xf numFmtId="0" fontId="14" fillId="6" borderId="4" xfId="0" applyNumberFormat="1" applyFont="1" applyFill="1" applyBorder="1" applyAlignment="1" applyProtection="1">
      <alignment horizontal="center" vertical="center" wrapText="1"/>
    </xf>
    <xf numFmtId="0" fontId="14" fillId="6" borderId="44" xfId="0" applyNumberFormat="1" applyFont="1" applyFill="1" applyBorder="1" applyAlignment="1" applyProtection="1">
      <alignment horizontal="center" vertical="center" wrapText="1"/>
    </xf>
    <xf numFmtId="0" fontId="14" fillId="6" borderId="6" xfId="0" applyNumberFormat="1" applyFont="1" applyFill="1" applyBorder="1" applyAlignment="1" applyProtection="1">
      <alignment horizontal="center" vertical="center" wrapText="1"/>
    </xf>
    <xf numFmtId="0" fontId="14" fillId="6" borderId="25" xfId="0" applyNumberFormat="1" applyFont="1" applyFill="1" applyBorder="1" applyAlignment="1" applyProtection="1">
      <alignment horizontal="right" vertical="center" wrapText="1"/>
    </xf>
    <xf numFmtId="0" fontId="14" fillId="6" borderId="49" xfId="0" applyNumberFormat="1" applyFont="1" applyFill="1" applyBorder="1" applyAlignment="1" applyProtection="1">
      <alignment horizontal="right" vertical="center" wrapText="1"/>
    </xf>
    <xf numFmtId="0" fontId="14" fillId="6" borderId="5" xfId="0" applyNumberFormat="1" applyFont="1" applyFill="1" applyBorder="1" applyAlignment="1" applyProtection="1">
      <alignment horizontal="right" vertical="center" wrapText="1"/>
    </xf>
    <xf numFmtId="49" fontId="14" fillId="6" borderId="25" xfId="0" applyNumberFormat="1" applyFont="1" applyFill="1" applyBorder="1" applyAlignment="1" applyProtection="1">
      <alignment horizontal="right" vertical="center"/>
    </xf>
    <xf numFmtId="49" fontId="14" fillId="6" borderId="49" xfId="0" applyNumberFormat="1" applyFont="1" applyFill="1" applyBorder="1" applyAlignment="1" applyProtection="1">
      <alignment horizontal="right" vertical="center"/>
    </xf>
    <xf numFmtId="49" fontId="14" fillId="6" borderId="5" xfId="0" applyNumberFormat="1" applyFont="1" applyFill="1" applyBorder="1" applyAlignment="1" applyProtection="1">
      <alignment horizontal="right" vertical="center"/>
    </xf>
    <xf numFmtId="2" fontId="14" fillId="6" borderId="34" xfId="0" applyNumberFormat="1" applyFont="1" applyFill="1" applyBorder="1" applyAlignment="1" applyProtection="1">
      <alignment horizontal="center" vertical="center"/>
    </xf>
    <xf numFmtId="0" fontId="14" fillId="6" borderId="66" xfId="0" applyNumberFormat="1" applyFont="1" applyFill="1" applyBorder="1" applyAlignment="1" applyProtection="1">
      <alignment horizontal="center" vertical="center" wrapText="1"/>
    </xf>
    <xf numFmtId="0" fontId="14" fillId="6" borderId="31" xfId="0" applyNumberFormat="1" applyFont="1" applyFill="1" applyBorder="1" applyAlignment="1" applyProtection="1">
      <alignment horizontal="center" vertical="center" wrapText="1"/>
    </xf>
    <xf numFmtId="0" fontId="14" fillId="6" borderId="67" xfId="0" applyNumberFormat="1" applyFont="1" applyFill="1" applyBorder="1" applyAlignment="1" applyProtection="1">
      <alignment horizontal="center" vertical="center" wrapText="1"/>
    </xf>
    <xf numFmtId="49" fontId="14" fillId="6" borderId="66" xfId="0" applyNumberFormat="1" applyFont="1" applyFill="1" applyBorder="1" applyAlignment="1" applyProtection="1">
      <alignment horizontal="right" vertical="center"/>
    </xf>
    <xf numFmtId="49" fontId="14" fillId="6" borderId="64" xfId="0" applyNumberFormat="1" applyFont="1" applyFill="1" applyBorder="1" applyAlignment="1" applyProtection="1">
      <alignment horizontal="right" vertical="center"/>
    </xf>
    <xf numFmtId="49" fontId="14" fillId="6" borderId="4" xfId="0" applyNumberFormat="1" applyFont="1" applyFill="1" applyBorder="1" applyAlignment="1" applyProtection="1">
      <alignment horizontal="right" vertical="center"/>
    </xf>
    <xf numFmtId="0" fontId="14" fillId="6" borderId="59" xfId="0" applyNumberFormat="1" applyFont="1" applyFill="1" applyBorder="1" applyAlignment="1" applyProtection="1">
      <alignment horizontal="center" vertical="center" wrapText="1"/>
    </xf>
    <xf numFmtId="0" fontId="14" fillId="6" borderId="62" xfId="0" applyNumberFormat="1" applyFont="1" applyFill="1" applyBorder="1" applyAlignment="1" applyProtection="1">
      <alignment horizontal="center" vertical="center" wrapText="1"/>
    </xf>
    <xf numFmtId="0" fontId="14" fillId="6" borderId="41" xfId="0" applyNumberFormat="1" applyFont="1" applyFill="1" applyBorder="1" applyAlignment="1" applyProtection="1">
      <alignment horizontal="center" vertical="center" wrapText="1"/>
    </xf>
    <xf numFmtId="0" fontId="15" fillId="2" borderId="24" xfId="0" applyNumberFormat="1" applyFont="1" applyFill="1" applyBorder="1" applyAlignment="1" applyProtection="1">
      <alignment horizontal="center" vertical="center"/>
    </xf>
    <xf numFmtId="0" fontId="15" fillId="2" borderId="22" xfId="0" applyNumberFormat="1" applyFont="1" applyFill="1" applyBorder="1" applyAlignment="1" applyProtection="1">
      <alignment horizontal="center" vertical="center"/>
    </xf>
    <xf numFmtId="49" fontId="14" fillId="2" borderId="7" xfId="0" applyNumberFormat="1" applyFont="1" applyFill="1" applyBorder="1" applyAlignment="1" applyProtection="1">
      <alignment horizontal="right" vertical="center" wrapText="1"/>
    </xf>
    <xf numFmtId="2" fontId="14" fillId="2" borderId="28" xfId="0" applyNumberFormat="1" applyFont="1" applyFill="1" applyBorder="1" applyAlignment="1" applyProtection="1">
      <alignment horizontal="center" vertical="center"/>
    </xf>
    <xf numFmtId="2" fontId="14" fillId="2" borderId="23" xfId="0" applyNumberFormat="1" applyFont="1" applyFill="1" applyBorder="1" applyAlignment="1" applyProtection="1">
      <alignment horizontal="center" vertical="center"/>
    </xf>
    <xf numFmtId="0" fontId="14" fillId="2" borderId="25" xfId="0" applyNumberFormat="1" applyFont="1" applyFill="1" applyBorder="1" applyAlignment="1" applyProtection="1">
      <alignment horizontal="right" vertical="center" wrapText="1"/>
    </xf>
    <xf numFmtId="0" fontId="14" fillId="2" borderId="49" xfId="0" applyNumberFormat="1" applyFont="1" applyFill="1" applyBorder="1" applyAlignment="1" applyProtection="1">
      <alignment horizontal="right" vertical="center" wrapText="1"/>
    </xf>
    <xf numFmtId="0" fontId="14" fillId="2" borderId="5" xfId="0" applyNumberFormat="1" applyFont="1" applyFill="1" applyBorder="1" applyAlignment="1" applyProtection="1">
      <alignment horizontal="right" vertical="center" wrapText="1"/>
    </xf>
    <xf numFmtId="2" fontId="14" fillId="2" borderId="25" xfId="0" applyNumberFormat="1" applyFont="1" applyFill="1" applyBorder="1" applyAlignment="1" applyProtection="1">
      <alignment horizontal="center" vertical="center"/>
    </xf>
    <xf numFmtId="2" fontId="14" fillId="2" borderId="5" xfId="0" applyNumberFormat="1" applyFont="1" applyFill="1" applyBorder="1" applyAlignment="1" applyProtection="1">
      <alignment horizontal="center" vertical="center"/>
    </xf>
    <xf numFmtId="49" fontId="14" fillId="2" borderId="25" xfId="0" applyNumberFormat="1" applyFont="1" applyFill="1" applyBorder="1" applyAlignment="1" applyProtection="1">
      <alignment horizontal="right" vertical="center" wrapText="1"/>
    </xf>
    <xf numFmtId="49" fontId="14" fillId="2" borderId="49" xfId="0" applyNumberFormat="1" applyFont="1" applyFill="1" applyBorder="1" applyAlignment="1" applyProtection="1">
      <alignment horizontal="right" vertical="center" wrapText="1"/>
    </xf>
    <xf numFmtId="49" fontId="14" fillId="2" borderId="5" xfId="0" applyNumberFormat="1" applyFont="1" applyFill="1" applyBorder="1" applyAlignment="1" applyProtection="1">
      <alignment horizontal="right" vertical="center" wrapText="1"/>
    </xf>
    <xf numFmtId="49" fontId="14" fillId="2" borderId="25" xfId="0" applyNumberFormat="1" applyFont="1" applyFill="1" applyBorder="1" applyAlignment="1" applyProtection="1">
      <alignment horizontal="right" vertical="center"/>
    </xf>
    <xf numFmtId="49" fontId="14" fillId="2" borderId="49" xfId="0" applyNumberFormat="1" applyFont="1" applyFill="1" applyBorder="1" applyAlignment="1" applyProtection="1">
      <alignment horizontal="right" vertical="center"/>
    </xf>
    <xf numFmtId="49" fontId="14" fillId="2" borderId="5" xfId="0" applyNumberFormat="1" applyFont="1" applyFill="1" applyBorder="1" applyAlignment="1" applyProtection="1">
      <alignment horizontal="right" vertical="center"/>
    </xf>
    <xf numFmtId="49" fontId="14" fillId="2" borderId="66" xfId="0" applyNumberFormat="1" applyFont="1" applyFill="1" applyBorder="1" applyAlignment="1" applyProtection="1">
      <alignment horizontal="right" vertical="center"/>
    </xf>
    <xf numFmtId="49" fontId="14" fillId="2" borderId="64" xfId="0" applyNumberFormat="1" applyFont="1" applyFill="1" applyBorder="1" applyAlignment="1" applyProtection="1">
      <alignment horizontal="right" vertical="center"/>
    </xf>
    <xf numFmtId="49" fontId="14" fillId="2" borderId="4" xfId="0" applyNumberFormat="1" applyFont="1" applyFill="1" applyBorder="1" applyAlignment="1" applyProtection="1">
      <alignment horizontal="right" vertical="center"/>
    </xf>
    <xf numFmtId="2" fontId="14" fillId="2" borderId="34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opLeftCell="A91" workbookViewId="0">
      <selection activeCell="D69" sqref="D69"/>
    </sheetView>
  </sheetViews>
  <sheetFormatPr defaultRowHeight="13.2" x14ac:dyDescent="0.25"/>
  <cols>
    <col min="1" max="1" width="4.44140625" style="6" customWidth="1"/>
    <col min="2" max="2" width="7" customWidth="1"/>
    <col min="3" max="3" width="8.44140625" customWidth="1"/>
    <col min="4" max="4" width="43.88671875" customWidth="1"/>
    <col min="5" max="5" width="6" style="6" customWidth="1"/>
    <col min="6" max="6" width="8" style="6" customWidth="1"/>
    <col min="7" max="7" width="15.109375" style="10" customWidth="1"/>
    <col min="8" max="8" width="11.5546875" customWidth="1"/>
    <col min="9" max="9" width="12" style="6" customWidth="1"/>
  </cols>
  <sheetData>
    <row r="1" spans="1:11" s="23" customFormat="1" ht="16.8" x14ac:dyDescent="0.25">
      <c r="A1" s="22"/>
      <c r="C1" s="23" t="s">
        <v>0</v>
      </c>
      <c r="E1" s="22"/>
      <c r="F1" s="22"/>
      <c r="G1" s="22"/>
      <c r="I1" s="22"/>
    </row>
    <row r="2" spans="1:11" s="23" customFormat="1" ht="16.8" x14ac:dyDescent="0.25">
      <c r="A2" s="22"/>
      <c r="C2" s="23" t="s">
        <v>1</v>
      </c>
      <c r="E2" s="22"/>
      <c r="F2" s="22"/>
      <c r="G2" s="22"/>
      <c r="I2" s="22"/>
    </row>
    <row r="3" spans="1:11" s="23" customFormat="1" ht="16.8" x14ac:dyDescent="0.25">
      <c r="A3" s="22"/>
      <c r="C3" s="23" t="s">
        <v>2</v>
      </c>
      <c r="E3" s="22"/>
      <c r="F3" s="22"/>
      <c r="G3" s="22"/>
      <c r="I3" s="22"/>
    </row>
    <row r="4" spans="1:11" s="23" customFormat="1" ht="16.8" x14ac:dyDescent="0.25">
      <c r="A4" s="22"/>
      <c r="C4" s="23" t="s">
        <v>3</v>
      </c>
      <c r="E4" s="22"/>
      <c r="F4" s="22"/>
      <c r="G4" s="22"/>
      <c r="I4" s="22"/>
    </row>
    <row r="5" spans="1:11" s="23" customFormat="1" ht="16.8" x14ac:dyDescent="0.25">
      <c r="A5" s="22"/>
      <c r="C5" s="23" t="s">
        <v>4</v>
      </c>
      <c r="E5" s="22"/>
      <c r="F5" s="22"/>
      <c r="G5" s="22"/>
      <c r="I5" s="22"/>
    </row>
    <row r="6" spans="1:11" x14ac:dyDescent="0.25">
      <c r="A6" s="405"/>
      <c r="E6" s="405"/>
      <c r="F6" s="405"/>
      <c r="G6" s="405"/>
      <c r="I6" s="405"/>
    </row>
    <row r="7" spans="1:11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1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1" ht="16.8" x14ac:dyDescent="0.25">
      <c r="A9" s="834" t="s">
        <v>7</v>
      </c>
      <c r="B9" s="834"/>
      <c r="C9" s="834"/>
      <c r="D9" s="834"/>
      <c r="E9" s="834"/>
      <c r="F9" s="834"/>
      <c r="G9" s="834"/>
      <c r="H9" s="834"/>
      <c r="I9" s="834"/>
    </row>
    <row r="10" spans="1:11" ht="13.8" thickBot="1" x14ac:dyDescent="0.3">
      <c r="A10" s="405"/>
      <c r="E10" s="405"/>
      <c r="F10" s="405"/>
      <c r="G10" s="405"/>
      <c r="I10" s="405"/>
    </row>
    <row r="11" spans="1:11" ht="30" customHeight="1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20" t="s">
        <v>16</v>
      </c>
      <c r="K11" s="821"/>
    </row>
    <row r="12" spans="1:11" ht="12.75" customHeight="1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22"/>
      <c r="K12" s="823"/>
    </row>
    <row r="13" spans="1:11" ht="13.8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24"/>
      <c r="K13" s="825"/>
    </row>
    <row r="14" spans="1:11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828">
        <v>10</v>
      </c>
      <c r="K14" s="829"/>
    </row>
    <row r="15" spans="1:11" ht="16.8" x14ac:dyDescent="0.25">
      <c r="A15" s="43">
        <v>1</v>
      </c>
      <c r="B15" s="848" t="s">
        <v>25</v>
      </c>
      <c r="C15" s="8" t="s">
        <v>26</v>
      </c>
      <c r="D15" s="9" t="s">
        <v>27</v>
      </c>
      <c r="E15" s="8" t="s">
        <v>28</v>
      </c>
      <c r="F15" s="8">
        <v>24</v>
      </c>
      <c r="G15" s="8"/>
      <c r="H15" s="24">
        <v>0</v>
      </c>
      <c r="I15" s="24">
        <v>12000</v>
      </c>
      <c r="J15" s="830" t="s">
        <v>29</v>
      </c>
      <c r="K15" s="831"/>
    </row>
    <row r="16" spans="1:11" ht="16.8" x14ac:dyDescent="0.25">
      <c r="A16" s="44">
        <v>2</v>
      </c>
      <c r="B16" s="849"/>
      <c r="C16" s="2"/>
      <c r="D16" s="1" t="s">
        <v>30</v>
      </c>
      <c r="E16" s="2" t="s">
        <v>28</v>
      </c>
      <c r="F16" s="2">
        <v>100</v>
      </c>
      <c r="G16" s="2"/>
      <c r="H16" s="7">
        <v>0</v>
      </c>
      <c r="I16" s="7">
        <v>80000</v>
      </c>
      <c r="J16" s="832" t="s">
        <v>31</v>
      </c>
      <c r="K16" s="833"/>
    </row>
    <row r="17" spans="1:11" ht="79.5" customHeight="1" x14ac:dyDescent="0.25">
      <c r="A17" s="43">
        <v>3</v>
      </c>
      <c r="B17" s="849"/>
      <c r="C17" s="2" t="s">
        <v>26</v>
      </c>
      <c r="D17" s="1" t="s">
        <v>32</v>
      </c>
      <c r="E17" s="2" t="s">
        <v>28</v>
      </c>
      <c r="F17" s="2">
        <v>425.4</v>
      </c>
      <c r="G17" s="407" t="s">
        <v>33</v>
      </c>
      <c r="H17" s="7">
        <v>6000</v>
      </c>
      <c r="I17" s="7">
        <v>8508</v>
      </c>
      <c r="J17" s="814" t="s">
        <v>31</v>
      </c>
      <c r="K17" s="815"/>
    </row>
    <row r="18" spans="1:11" ht="31.5" customHeight="1" x14ac:dyDescent="0.25">
      <c r="A18" s="44">
        <v>4</v>
      </c>
      <c r="B18" s="849"/>
      <c r="C18" s="3"/>
      <c r="D18" s="4" t="s">
        <v>34</v>
      </c>
      <c r="E18" s="2" t="s">
        <v>35</v>
      </c>
      <c r="F18" s="2">
        <v>88</v>
      </c>
      <c r="G18" s="408" t="s">
        <v>36</v>
      </c>
      <c r="H18" s="7">
        <v>1200</v>
      </c>
      <c r="I18" s="7">
        <v>2640</v>
      </c>
      <c r="J18" s="814" t="s">
        <v>31</v>
      </c>
      <c r="K18" s="815"/>
    </row>
    <row r="19" spans="1:11" ht="27.6" x14ac:dyDescent="0.25">
      <c r="A19" s="43">
        <v>5</v>
      </c>
      <c r="B19" s="849"/>
      <c r="C19" s="3"/>
      <c r="D19" s="4" t="s">
        <v>37</v>
      </c>
      <c r="E19" s="2" t="s">
        <v>35</v>
      </c>
      <c r="F19" s="11" t="s">
        <v>38</v>
      </c>
      <c r="G19" s="409" t="s">
        <v>39</v>
      </c>
      <c r="H19" s="7">
        <v>370</v>
      </c>
      <c r="I19" s="7">
        <v>540</v>
      </c>
      <c r="J19" s="814" t="s">
        <v>31</v>
      </c>
      <c r="K19" s="815"/>
    </row>
    <row r="20" spans="1:11" ht="27.6" x14ac:dyDescent="0.25">
      <c r="A20" s="44">
        <v>6</v>
      </c>
      <c r="B20" s="849"/>
      <c r="C20" s="3"/>
      <c r="D20" s="5" t="s">
        <v>40</v>
      </c>
      <c r="E20" s="2"/>
      <c r="F20" s="12"/>
      <c r="G20" s="12"/>
      <c r="H20" s="7">
        <v>1500</v>
      </c>
      <c r="I20" s="7">
        <v>1000</v>
      </c>
      <c r="J20" s="814" t="s">
        <v>31</v>
      </c>
      <c r="K20" s="815"/>
    </row>
    <row r="21" spans="1:11" ht="13.8" x14ac:dyDescent="0.25">
      <c r="A21" s="43">
        <v>7</v>
      </c>
      <c r="B21" s="849"/>
      <c r="C21" s="3"/>
      <c r="D21" s="410" t="s">
        <v>41</v>
      </c>
      <c r="E21" s="2" t="s">
        <v>42</v>
      </c>
      <c r="F21" s="40">
        <v>5</v>
      </c>
      <c r="G21" s="409" t="s">
        <v>43</v>
      </c>
      <c r="H21" s="34">
        <v>7000</v>
      </c>
      <c r="I21" s="34">
        <v>0</v>
      </c>
      <c r="J21" s="814" t="s">
        <v>44</v>
      </c>
      <c r="K21" s="815"/>
    </row>
    <row r="22" spans="1:11" ht="13.8" x14ac:dyDescent="0.25">
      <c r="A22" s="44">
        <v>8</v>
      </c>
      <c r="B22" s="849"/>
      <c r="C22" s="3"/>
      <c r="D22" s="410" t="s">
        <v>45</v>
      </c>
      <c r="E22" s="2" t="s">
        <v>42</v>
      </c>
      <c r="F22" s="40">
        <v>5</v>
      </c>
      <c r="G22" s="409" t="s">
        <v>46</v>
      </c>
      <c r="H22" s="34">
        <v>3500</v>
      </c>
      <c r="I22" s="34">
        <v>0</v>
      </c>
      <c r="J22" s="814" t="s">
        <v>31</v>
      </c>
      <c r="K22" s="815"/>
    </row>
    <row r="23" spans="1:11" ht="16.5" customHeight="1" x14ac:dyDescent="0.25">
      <c r="A23" s="44">
        <v>10</v>
      </c>
      <c r="B23" s="849"/>
      <c r="C23" s="2"/>
      <c r="D23" s="35" t="s">
        <v>47</v>
      </c>
      <c r="E23" s="2"/>
      <c r="F23" s="40"/>
      <c r="G23" s="41"/>
      <c r="H23" s="34">
        <v>0</v>
      </c>
      <c r="I23" s="34">
        <v>25000</v>
      </c>
      <c r="J23" s="814" t="s">
        <v>48</v>
      </c>
      <c r="K23" s="815"/>
    </row>
    <row r="24" spans="1:11" ht="61.5" customHeight="1" x14ac:dyDescent="0.25">
      <c r="A24" s="43">
        <v>11</v>
      </c>
      <c r="B24" s="849"/>
      <c r="C24" s="2">
        <v>2</v>
      </c>
      <c r="D24" s="1" t="s">
        <v>49</v>
      </c>
      <c r="E24" s="2" t="s">
        <v>28</v>
      </c>
      <c r="F24" s="11">
        <v>111.78</v>
      </c>
      <c r="G24" s="409" t="s">
        <v>50</v>
      </c>
      <c r="H24" s="7">
        <v>1200</v>
      </c>
      <c r="I24" s="7">
        <v>3353.4</v>
      </c>
      <c r="J24" s="814" t="s">
        <v>44</v>
      </c>
      <c r="K24" s="815"/>
    </row>
    <row r="25" spans="1:11" ht="14.4" thickBot="1" x14ac:dyDescent="0.3">
      <c r="A25" s="45">
        <v>12</v>
      </c>
      <c r="B25" s="850"/>
      <c r="C25" s="39" t="s">
        <v>26</v>
      </c>
      <c r="D25" s="411" t="s">
        <v>51</v>
      </c>
      <c r="E25" s="39" t="s">
        <v>35</v>
      </c>
      <c r="F25" s="39">
        <v>2</v>
      </c>
      <c r="G25" s="17"/>
      <c r="H25" s="15"/>
      <c r="I25" s="15"/>
      <c r="J25" s="816" t="s">
        <v>48</v>
      </c>
      <c r="K25" s="817"/>
    </row>
    <row r="26" spans="1:11" ht="17.25" customHeight="1" x14ac:dyDescent="0.25">
      <c r="A26" s="43">
        <v>13</v>
      </c>
      <c r="B26" s="851">
        <v>238</v>
      </c>
      <c r="C26" s="16" t="s">
        <v>52</v>
      </c>
      <c r="D26" s="21" t="s">
        <v>27</v>
      </c>
      <c r="E26" s="20" t="s">
        <v>28</v>
      </c>
      <c r="F26" s="13">
        <v>17</v>
      </c>
      <c r="G26" s="13"/>
      <c r="H26" s="18">
        <v>0</v>
      </c>
      <c r="I26" s="18">
        <v>9000</v>
      </c>
      <c r="J26" s="861" t="s">
        <v>29</v>
      </c>
      <c r="K26" s="862"/>
    </row>
    <row r="27" spans="1:11" ht="69" x14ac:dyDescent="0.25">
      <c r="A27" s="44">
        <v>14</v>
      </c>
      <c r="B27" s="851"/>
      <c r="C27" s="412" t="s">
        <v>52</v>
      </c>
      <c r="D27" s="1" t="s">
        <v>32</v>
      </c>
      <c r="E27" s="2" t="s">
        <v>28</v>
      </c>
      <c r="F27" s="11">
        <v>460.3</v>
      </c>
      <c r="G27" s="413" t="s">
        <v>53</v>
      </c>
      <c r="H27" s="7">
        <v>5500</v>
      </c>
      <c r="I27" s="7">
        <v>9206</v>
      </c>
      <c r="J27" s="814" t="s">
        <v>31</v>
      </c>
      <c r="K27" s="815"/>
    </row>
    <row r="28" spans="1:11" ht="27.6" x14ac:dyDescent="0.25">
      <c r="A28" s="43">
        <v>15</v>
      </c>
      <c r="B28" s="851"/>
      <c r="C28" s="414"/>
      <c r="D28" s="4" t="s">
        <v>34</v>
      </c>
      <c r="E28" s="2" t="s">
        <v>35</v>
      </c>
      <c r="F28" s="11">
        <v>105</v>
      </c>
      <c r="G28" s="409" t="s">
        <v>54</v>
      </c>
      <c r="H28" s="7">
        <v>1090</v>
      </c>
      <c r="I28" s="7">
        <v>3150</v>
      </c>
      <c r="J28" s="814" t="s">
        <v>31</v>
      </c>
      <c r="K28" s="815"/>
    </row>
    <row r="29" spans="1:11" ht="27.6" x14ac:dyDescent="0.25">
      <c r="A29" s="44">
        <v>16</v>
      </c>
      <c r="B29" s="851"/>
      <c r="C29" s="414"/>
      <c r="D29" s="4" t="s">
        <v>37</v>
      </c>
      <c r="E29" s="2" t="s">
        <v>35</v>
      </c>
      <c r="F29" s="11" t="s">
        <v>55</v>
      </c>
      <c r="G29" s="409" t="s">
        <v>56</v>
      </c>
      <c r="H29" s="7">
        <v>363</v>
      </c>
      <c r="I29" s="7">
        <v>420</v>
      </c>
      <c r="J29" s="814" t="s">
        <v>31</v>
      </c>
      <c r="K29" s="815"/>
    </row>
    <row r="30" spans="1:11" ht="27.6" x14ac:dyDescent="0.25">
      <c r="A30" s="43">
        <v>17</v>
      </c>
      <c r="B30" s="851"/>
      <c r="C30" s="414"/>
      <c r="D30" s="4" t="s">
        <v>40</v>
      </c>
      <c r="E30" s="7"/>
      <c r="F30" s="415"/>
      <c r="G30" s="415"/>
      <c r="H30" s="7">
        <v>1650</v>
      </c>
      <c r="I30" s="7">
        <v>1000</v>
      </c>
      <c r="J30" s="814" t="s">
        <v>31</v>
      </c>
      <c r="K30" s="815"/>
    </row>
    <row r="31" spans="1:11" ht="79.5" customHeight="1" x14ac:dyDescent="0.25">
      <c r="A31" s="44">
        <v>18</v>
      </c>
      <c r="B31" s="851"/>
      <c r="C31" s="416"/>
      <c r="D31" s="1" t="s">
        <v>57</v>
      </c>
      <c r="E31" s="2" t="s">
        <v>28</v>
      </c>
      <c r="F31" s="11">
        <v>35.6</v>
      </c>
      <c r="G31" s="413" t="s">
        <v>58</v>
      </c>
      <c r="H31" s="7">
        <v>900</v>
      </c>
      <c r="I31" s="7">
        <v>712</v>
      </c>
      <c r="J31" s="814" t="s">
        <v>44</v>
      </c>
      <c r="K31" s="815"/>
    </row>
    <row r="32" spans="1:11" ht="75" customHeight="1" x14ac:dyDescent="0.25">
      <c r="A32" s="43">
        <v>19</v>
      </c>
      <c r="B32" s="851"/>
      <c r="C32" s="416"/>
      <c r="D32" s="1" t="s">
        <v>59</v>
      </c>
      <c r="E32" s="2" t="s">
        <v>60</v>
      </c>
      <c r="F32" s="11">
        <v>6</v>
      </c>
      <c r="G32" s="413" t="s">
        <v>61</v>
      </c>
      <c r="H32" s="7">
        <v>3056</v>
      </c>
      <c r="I32" s="7">
        <v>2400</v>
      </c>
      <c r="J32" s="814" t="s">
        <v>62</v>
      </c>
      <c r="K32" s="815"/>
    </row>
    <row r="33" spans="1:11" ht="16.8" x14ac:dyDescent="0.25">
      <c r="A33" s="44">
        <v>20</v>
      </c>
      <c r="B33" s="851"/>
      <c r="C33" s="417"/>
      <c r="D33" s="1" t="s">
        <v>30</v>
      </c>
      <c r="E33" s="2" t="s">
        <v>28</v>
      </c>
      <c r="F33" s="12">
        <v>100</v>
      </c>
      <c r="G33" s="415" t="s">
        <v>63</v>
      </c>
      <c r="H33" s="7">
        <v>0</v>
      </c>
      <c r="I33" s="7">
        <v>80000</v>
      </c>
      <c r="J33" s="814" t="s">
        <v>44</v>
      </c>
      <c r="K33" s="815"/>
    </row>
    <row r="34" spans="1:11" ht="90" customHeight="1" x14ac:dyDescent="0.25">
      <c r="A34" s="43">
        <v>21</v>
      </c>
      <c r="B34" s="851"/>
      <c r="C34" s="418">
        <v>3</v>
      </c>
      <c r="D34" s="1" t="s">
        <v>64</v>
      </c>
      <c r="E34" s="2" t="s">
        <v>28</v>
      </c>
      <c r="F34" s="40">
        <v>2758.5</v>
      </c>
      <c r="G34" s="14" t="s">
        <v>65</v>
      </c>
      <c r="H34" s="34">
        <v>60676</v>
      </c>
      <c r="I34" s="34">
        <v>96547.5</v>
      </c>
      <c r="J34" s="814" t="s">
        <v>48</v>
      </c>
      <c r="K34" s="815"/>
    </row>
    <row r="35" spans="1:11" ht="15.75" customHeight="1" x14ac:dyDescent="0.25">
      <c r="A35" s="44">
        <v>22</v>
      </c>
      <c r="B35" s="851"/>
      <c r="C35" s="418"/>
      <c r="D35" s="35" t="s">
        <v>47</v>
      </c>
      <c r="E35" s="2"/>
      <c r="F35" s="40"/>
      <c r="G35" s="41"/>
      <c r="H35" s="34">
        <v>0</v>
      </c>
      <c r="I35" s="34">
        <v>25000</v>
      </c>
      <c r="J35" s="814" t="s">
        <v>48</v>
      </c>
      <c r="K35" s="815"/>
    </row>
    <row r="36" spans="1:11" ht="15.75" customHeight="1" x14ac:dyDescent="0.25">
      <c r="A36" s="43">
        <v>23</v>
      </c>
      <c r="B36" s="851"/>
      <c r="C36" s="418"/>
      <c r="D36" s="410" t="s">
        <v>41</v>
      </c>
      <c r="E36" s="2" t="s">
        <v>42</v>
      </c>
      <c r="F36" s="40">
        <v>5</v>
      </c>
      <c r="G36" s="409" t="s">
        <v>43</v>
      </c>
      <c r="H36" s="34">
        <v>7000</v>
      </c>
      <c r="I36" s="34">
        <v>0</v>
      </c>
      <c r="J36" s="814" t="s">
        <v>44</v>
      </c>
      <c r="K36" s="815"/>
    </row>
    <row r="37" spans="1:11" ht="15.75" customHeight="1" x14ac:dyDescent="0.25">
      <c r="A37" s="44">
        <v>24</v>
      </c>
      <c r="B37" s="851"/>
      <c r="C37" s="418"/>
      <c r="D37" s="410" t="s">
        <v>45</v>
      </c>
      <c r="E37" s="2" t="s">
        <v>42</v>
      </c>
      <c r="F37" s="40">
        <v>5</v>
      </c>
      <c r="G37" s="409" t="s">
        <v>46</v>
      </c>
      <c r="H37" s="34">
        <v>3500</v>
      </c>
      <c r="I37" s="34">
        <v>0</v>
      </c>
      <c r="J37" s="814" t="s">
        <v>31</v>
      </c>
      <c r="K37" s="815"/>
    </row>
    <row r="38" spans="1:11" ht="15.75" customHeight="1" x14ac:dyDescent="0.25">
      <c r="A38" s="43">
        <v>25</v>
      </c>
      <c r="B38" s="851"/>
      <c r="C38" s="418"/>
      <c r="D38" s="5" t="s">
        <v>66</v>
      </c>
      <c r="E38" s="2"/>
      <c r="F38" s="2"/>
      <c r="G38" s="408" t="s">
        <v>67</v>
      </c>
      <c r="H38" s="7">
        <v>1000</v>
      </c>
      <c r="I38" s="7">
        <v>9000</v>
      </c>
      <c r="J38" s="11"/>
      <c r="K38" s="419"/>
    </row>
    <row r="39" spans="1:11" ht="29.25" customHeight="1" x14ac:dyDescent="0.25">
      <c r="A39" s="44">
        <v>26</v>
      </c>
      <c r="B39" s="851"/>
      <c r="C39" s="418">
        <v>1</v>
      </c>
      <c r="D39" s="4" t="s">
        <v>68</v>
      </c>
      <c r="E39" s="2" t="s">
        <v>35</v>
      </c>
      <c r="F39" s="40">
        <v>4</v>
      </c>
      <c r="G39" s="420"/>
      <c r="H39" s="34">
        <v>6800</v>
      </c>
      <c r="I39" s="34">
        <v>400</v>
      </c>
      <c r="J39" s="814" t="s">
        <v>44</v>
      </c>
      <c r="K39" s="815"/>
    </row>
    <row r="40" spans="1:11" ht="52.5" customHeight="1" x14ac:dyDescent="0.25">
      <c r="A40" s="43">
        <v>27</v>
      </c>
      <c r="B40" s="851"/>
      <c r="C40" s="2" t="s">
        <v>26</v>
      </c>
      <c r="D40" s="421" t="s">
        <v>69</v>
      </c>
      <c r="E40" s="2" t="s">
        <v>28</v>
      </c>
      <c r="F40" s="40">
        <v>38</v>
      </c>
      <c r="G40" s="422" t="s">
        <v>70</v>
      </c>
      <c r="H40" s="34">
        <v>800</v>
      </c>
      <c r="I40" s="34">
        <v>4180</v>
      </c>
      <c r="J40" s="814" t="s">
        <v>48</v>
      </c>
      <c r="K40" s="815"/>
    </row>
    <row r="41" spans="1:11" ht="14.4" thickBot="1" x14ac:dyDescent="0.3">
      <c r="A41" s="45">
        <v>28</v>
      </c>
      <c r="B41" s="852"/>
      <c r="C41" s="423" t="s">
        <v>52</v>
      </c>
      <c r="D41" s="411" t="s">
        <v>51</v>
      </c>
      <c r="E41" s="39" t="s">
        <v>35</v>
      </c>
      <c r="F41" s="17" t="s">
        <v>21</v>
      </c>
      <c r="G41" s="17"/>
      <c r="H41" s="15">
        <v>0</v>
      </c>
      <c r="I41" s="15">
        <v>0</v>
      </c>
      <c r="J41" s="816" t="s">
        <v>48</v>
      </c>
      <c r="K41" s="817"/>
    </row>
    <row r="42" spans="1:11" ht="17.25" customHeight="1" x14ac:dyDescent="0.25">
      <c r="A42" s="43">
        <v>29</v>
      </c>
      <c r="B42" s="856" t="s">
        <v>71</v>
      </c>
      <c r="C42" s="424" t="s">
        <v>52</v>
      </c>
      <c r="D42" s="425" t="s">
        <v>27</v>
      </c>
      <c r="E42" s="8" t="s">
        <v>28</v>
      </c>
      <c r="F42" s="426">
        <v>20</v>
      </c>
      <c r="G42" s="54"/>
      <c r="H42" s="24">
        <v>0</v>
      </c>
      <c r="I42" s="24">
        <v>10600</v>
      </c>
      <c r="J42" s="818" t="s">
        <v>29</v>
      </c>
      <c r="K42" s="819"/>
    </row>
    <row r="43" spans="1:11" ht="16.8" x14ac:dyDescent="0.25">
      <c r="A43" s="44">
        <v>30</v>
      </c>
      <c r="B43" s="857"/>
      <c r="C43" s="417"/>
      <c r="D43" s="1" t="s">
        <v>30</v>
      </c>
      <c r="E43" s="2" t="s">
        <v>28</v>
      </c>
      <c r="F43" s="11">
        <v>100</v>
      </c>
      <c r="G43" s="11"/>
      <c r="H43" s="7">
        <v>0</v>
      </c>
      <c r="I43" s="7">
        <v>80000</v>
      </c>
      <c r="J43" s="814" t="s">
        <v>44</v>
      </c>
      <c r="K43" s="815"/>
    </row>
    <row r="44" spans="1:11" ht="41.4" x14ac:dyDescent="0.25">
      <c r="A44" s="43">
        <v>31</v>
      </c>
      <c r="B44" s="857"/>
      <c r="C44" s="414"/>
      <c r="D44" s="1" t="s">
        <v>72</v>
      </c>
      <c r="E44" s="2" t="s">
        <v>28</v>
      </c>
      <c r="F44" s="11">
        <v>61.6</v>
      </c>
      <c r="G44" s="413" t="s">
        <v>73</v>
      </c>
      <c r="H44" s="7">
        <v>1500</v>
      </c>
      <c r="I44" s="7">
        <v>2464</v>
      </c>
      <c r="J44" s="814" t="s">
        <v>31</v>
      </c>
      <c r="K44" s="815"/>
    </row>
    <row r="45" spans="1:11" ht="27.6" x14ac:dyDescent="0.25">
      <c r="A45" s="44">
        <v>32</v>
      </c>
      <c r="B45" s="857"/>
      <c r="C45" s="414"/>
      <c r="D45" s="4" t="s">
        <v>40</v>
      </c>
      <c r="E45" s="7"/>
      <c r="F45" s="415"/>
      <c r="G45" s="415"/>
      <c r="H45" s="7">
        <v>1500</v>
      </c>
      <c r="I45" s="7">
        <v>1000</v>
      </c>
      <c r="J45" s="814" t="s">
        <v>31</v>
      </c>
      <c r="K45" s="815"/>
    </row>
    <row r="46" spans="1:11" ht="27.6" x14ac:dyDescent="0.25">
      <c r="A46" s="43">
        <v>33</v>
      </c>
      <c r="B46" s="857"/>
      <c r="C46" s="414"/>
      <c r="D46" s="4" t="s">
        <v>34</v>
      </c>
      <c r="E46" s="2" t="s">
        <v>35</v>
      </c>
      <c r="F46" s="11">
        <v>32</v>
      </c>
      <c r="G46" s="409" t="s">
        <v>74</v>
      </c>
      <c r="H46" s="7">
        <v>725</v>
      </c>
      <c r="I46" s="7">
        <v>960</v>
      </c>
      <c r="J46" s="814" t="s">
        <v>31</v>
      </c>
      <c r="K46" s="815"/>
    </row>
    <row r="47" spans="1:11" ht="13.8" x14ac:dyDescent="0.25">
      <c r="A47" s="44">
        <v>34</v>
      </c>
      <c r="B47" s="857"/>
      <c r="C47" s="414"/>
      <c r="D47" s="4" t="s">
        <v>75</v>
      </c>
      <c r="E47" s="2" t="s">
        <v>35</v>
      </c>
      <c r="F47" s="11">
        <v>2</v>
      </c>
      <c r="G47" s="409"/>
      <c r="H47" s="7">
        <v>6000</v>
      </c>
      <c r="I47" s="7">
        <v>2000</v>
      </c>
      <c r="J47" s="826" t="s">
        <v>48</v>
      </c>
      <c r="K47" s="827"/>
    </row>
    <row r="48" spans="1:11" ht="69" x14ac:dyDescent="0.25">
      <c r="A48" s="43">
        <v>35</v>
      </c>
      <c r="B48" s="857"/>
      <c r="C48" s="414"/>
      <c r="D48" s="1" t="s">
        <v>76</v>
      </c>
      <c r="E48" s="2" t="s">
        <v>28</v>
      </c>
      <c r="F48" s="11">
        <v>177.1</v>
      </c>
      <c r="G48" s="413" t="s">
        <v>77</v>
      </c>
      <c r="H48" s="7">
        <v>3500</v>
      </c>
      <c r="I48" s="7">
        <v>3542</v>
      </c>
      <c r="J48" s="814" t="s">
        <v>31</v>
      </c>
      <c r="K48" s="815"/>
    </row>
    <row r="49" spans="1:11" ht="29.25" customHeight="1" x14ac:dyDescent="0.25">
      <c r="A49" s="44">
        <v>36</v>
      </c>
      <c r="B49" s="857"/>
      <c r="C49" s="427"/>
      <c r="D49" s="5" t="s">
        <v>78</v>
      </c>
      <c r="E49" s="2"/>
      <c r="F49" s="2"/>
      <c r="G49" s="408" t="s">
        <v>67</v>
      </c>
      <c r="H49" s="7">
        <v>1000</v>
      </c>
      <c r="I49" s="7">
        <v>17000</v>
      </c>
      <c r="J49" s="859" t="s">
        <v>48</v>
      </c>
      <c r="K49" s="860"/>
    </row>
    <row r="50" spans="1:11" ht="62.25" customHeight="1" x14ac:dyDescent="0.25">
      <c r="A50" s="43">
        <v>37</v>
      </c>
      <c r="B50" s="857"/>
      <c r="C50" s="427"/>
      <c r="D50" s="5" t="s">
        <v>79</v>
      </c>
      <c r="E50" s="2"/>
      <c r="F50" s="2"/>
      <c r="G50" s="408" t="s">
        <v>80</v>
      </c>
      <c r="H50" s="7">
        <v>30000</v>
      </c>
      <c r="I50" s="7">
        <v>7000</v>
      </c>
      <c r="J50" s="814" t="s">
        <v>44</v>
      </c>
      <c r="K50" s="815"/>
    </row>
    <row r="51" spans="1:11" ht="30.75" customHeight="1" x14ac:dyDescent="0.25">
      <c r="A51" s="43">
        <v>38</v>
      </c>
      <c r="B51" s="857"/>
      <c r="C51" s="427">
        <v>1</v>
      </c>
      <c r="D51" s="5" t="s">
        <v>68</v>
      </c>
      <c r="E51" s="2" t="s">
        <v>35</v>
      </c>
      <c r="F51" s="2">
        <v>20</v>
      </c>
      <c r="G51" s="2"/>
      <c r="H51" s="7">
        <v>34000</v>
      </c>
      <c r="I51" s="7">
        <v>2000</v>
      </c>
      <c r="J51" s="814" t="s">
        <v>48</v>
      </c>
      <c r="K51" s="815"/>
    </row>
    <row r="52" spans="1:11" ht="27.6" x14ac:dyDescent="0.25">
      <c r="A52" s="44">
        <v>39</v>
      </c>
      <c r="B52" s="857"/>
      <c r="C52" s="427" t="s">
        <v>21</v>
      </c>
      <c r="D52" s="5" t="s">
        <v>68</v>
      </c>
      <c r="E52" s="2" t="s">
        <v>35</v>
      </c>
      <c r="F52" s="2">
        <v>25</v>
      </c>
      <c r="G52" s="2"/>
      <c r="H52" s="7">
        <v>42500</v>
      </c>
      <c r="I52" s="7">
        <v>2500</v>
      </c>
      <c r="J52" s="814" t="s">
        <v>48</v>
      </c>
      <c r="K52" s="815"/>
    </row>
    <row r="53" spans="1:11" ht="41.4" x14ac:dyDescent="0.25">
      <c r="A53" s="43">
        <v>40</v>
      </c>
      <c r="B53" s="857"/>
      <c r="C53" s="428"/>
      <c r="D53" s="429" t="s">
        <v>81</v>
      </c>
      <c r="E53" s="20" t="s">
        <v>60</v>
      </c>
      <c r="F53" s="20">
        <v>3.5</v>
      </c>
      <c r="G53" s="430" t="s">
        <v>82</v>
      </c>
      <c r="H53" s="18">
        <v>2280</v>
      </c>
      <c r="I53" s="18">
        <v>1400</v>
      </c>
      <c r="J53" s="814" t="s">
        <v>31</v>
      </c>
      <c r="K53" s="815"/>
    </row>
    <row r="54" spans="1:11" ht="41.4" x14ac:dyDescent="0.25">
      <c r="A54" s="43">
        <v>41</v>
      </c>
      <c r="B54" s="857"/>
      <c r="C54" s="20" t="s">
        <v>52</v>
      </c>
      <c r="D54" s="429" t="s">
        <v>83</v>
      </c>
      <c r="E54" s="20" t="s">
        <v>60</v>
      </c>
      <c r="F54" s="20">
        <v>1.5</v>
      </c>
      <c r="G54" s="430" t="s">
        <v>84</v>
      </c>
      <c r="H54" s="18">
        <v>960</v>
      </c>
      <c r="I54" s="18">
        <v>600</v>
      </c>
      <c r="J54" s="814" t="s">
        <v>44</v>
      </c>
      <c r="K54" s="815"/>
    </row>
    <row r="55" spans="1:11" ht="13.8" x14ac:dyDescent="0.25">
      <c r="A55" s="44">
        <v>42</v>
      </c>
      <c r="B55" s="857"/>
      <c r="C55" s="20"/>
      <c r="D55" s="410" t="s">
        <v>41</v>
      </c>
      <c r="E55" s="2" t="s">
        <v>42</v>
      </c>
      <c r="F55" s="40">
        <v>5</v>
      </c>
      <c r="G55" s="409" t="s">
        <v>43</v>
      </c>
      <c r="H55" s="34">
        <v>7000</v>
      </c>
      <c r="I55" s="34">
        <v>0</v>
      </c>
      <c r="J55" s="814" t="s">
        <v>44</v>
      </c>
      <c r="K55" s="815"/>
    </row>
    <row r="56" spans="1:11" ht="13.8" x14ac:dyDescent="0.25">
      <c r="A56" s="43">
        <v>43</v>
      </c>
      <c r="B56" s="857"/>
      <c r="C56" s="20"/>
      <c r="D56" s="410" t="s">
        <v>45</v>
      </c>
      <c r="E56" s="2" t="s">
        <v>42</v>
      </c>
      <c r="F56" s="40">
        <v>5</v>
      </c>
      <c r="G56" s="409" t="s">
        <v>46</v>
      </c>
      <c r="H56" s="34">
        <v>3500</v>
      </c>
      <c r="I56" s="34">
        <v>0</v>
      </c>
      <c r="J56" s="814" t="s">
        <v>31</v>
      </c>
      <c r="K56" s="815"/>
    </row>
    <row r="57" spans="1:11" ht="16.5" customHeight="1" x14ac:dyDescent="0.25">
      <c r="A57" s="43">
        <v>44</v>
      </c>
      <c r="B57" s="857"/>
      <c r="C57" s="20"/>
      <c r="D57" s="1" t="s">
        <v>47</v>
      </c>
      <c r="E57" s="2"/>
      <c r="F57" s="7"/>
      <c r="G57" s="42"/>
      <c r="H57" s="7">
        <v>0</v>
      </c>
      <c r="I57" s="7">
        <v>25000</v>
      </c>
      <c r="J57" s="859" t="s">
        <v>48</v>
      </c>
      <c r="K57" s="860"/>
    </row>
    <row r="58" spans="1:11" ht="30.75" customHeight="1" x14ac:dyDescent="0.25">
      <c r="A58" s="44">
        <v>45</v>
      </c>
      <c r="B58" s="857"/>
      <c r="C58" s="20"/>
      <c r="D58" s="21" t="s">
        <v>85</v>
      </c>
      <c r="E58" s="20" t="s">
        <v>35</v>
      </c>
      <c r="F58" s="18">
        <v>11</v>
      </c>
      <c r="G58" s="430" t="s">
        <v>86</v>
      </c>
      <c r="H58" s="18">
        <v>1600</v>
      </c>
      <c r="I58" s="18">
        <v>1870</v>
      </c>
      <c r="J58" s="814" t="s">
        <v>48</v>
      </c>
      <c r="K58" s="815"/>
    </row>
    <row r="59" spans="1:11" ht="13.8" x14ac:dyDescent="0.25">
      <c r="A59" s="43">
        <v>46</v>
      </c>
      <c r="B59" s="857"/>
      <c r="C59" s="20" t="s">
        <v>52</v>
      </c>
      <c r="D59" s="21" t="s">
        <v>51</v>
      </c>
      <c r="E59" s="20" t="s">
        <v>35</v>
      </c>
      <c r="F59" s="20" t="s">
        <v>21</v>
      </c>
      <c r="G59" s="20"/>
      <c r="H59" s="18">
        <v>0</v>
      </c>
      <c r="I59" s="18">
        <v>0</v>
      </c>
      <c r="J59" s="861" t="s">
        <v>48</v>
      </c>
      <c r="K59" s="862"/>
    </row>
    <row r="60" spans="1:11" ht="14.4" thickBot="1" x14ac:dyDescent="0.3">
      <c r="A60" s="45">
        <v>47</v>
      </c>
      <c r="B60" s="858"/>
      <c r="C60" s="431"/>
      <c r="D60" s="411" t="s">
        <v>87</v>
      </c>
      <c r="E60" s="39" t="s">
        <v>35</v>
      </c>
      <c r="F60" s="39">
        <v>14</v>
      </c>
      <c r="G60" s="39"/>
      <c r="H60" s="15">
        <v>1500</v>
      </c>
      <c r="I60" s="15">
        <v>3500</v>
      </c>
      <c r="J60" s="816" t="s">
        <v>62</v>
      </c>
      <c r="K60" s="817"/>
    </row>
    <row r="61" spans="1:11" ht="16.8" x14ac:dyDescent="0.25">
      <c r="A61" s="43">
        <v>48</v>
      </c>
      <c r="B61" s="853" t="s">
        <v>88</v>
      </c>
      <c r="C61" s="432"/>
      <c r="D61" s="9" t="s">
        <v>27</v>
      </c>
      <c r="E61" s="8" t="s">
        <v>28</v>
      </c>
      <c r="F61" s="8">
        <v>23</v>
      </c>
      <c r="G61" s="8"/>
      <c r="H61" s="24">
        <v>0</v>
      </c>
      <c r="I61" s="24">
        <v>12190</v>
      </c>
      <c r="J61" s="818" t="s">
        <v>29</v>
      </c>
      <c r="K61" s="819"/>
    </row>
    <row r="62" spans="1:11" ht="41.4" x14ac:dyDescent="0.25">
      <c r="A62" s="43">
        <v>49</v>
      </c>
      <c r="B62" s="849"/>
      <c r="C62" s="433"/>
      <c r="D62" s="429" t="s">
        <v>83</v>
      </c>
      <c r="E62" s="20" t="s">
        <v>60</v>
      </c>
      <c r="F62" s="20">
        <v>1</v>
      </c>
      <c r="G62" s="430" t="s">
        <v>89</v>
      </c>
      <c r="H62" s="18">
        <v>600</v>
      </c>
      <c r="I62" s="18">
        <v>400</v>
      </c>
      <c r="J62" s="814" t="s">
        <v>31</v>
      </c>
      <c r="K62" s="815"/>
    </row>
    <row r="63" spans="1:11" ht="27.6" x14ac:dyDescent="0.25">
      <c r="A63" s="43">
        <v>50</v>
      </c>
      <c r="B63" s="849"/>
      <c r="C63" s="433"/>
      <c r="D63" s="4" t="s">
        <v>34</v>
      </c>
      <c r="E63" s="2" t="s">
        <v>35</v>
      </c>
      <c r="F63" s="11">
        <v>92</v>
      </c>
      <c r="G63" s="409" t="s">
        <v>90</v>
      </c>
      <c r="H63" s="7">
        <v>1752</v>
      </c>
      <c r="I63" s="7">
        <v>2760</v>
      </c>
      <c r="J63" s="814" t="s">
        <v>31</v>
      </c>
      <c r="K63" s="815"/>
    </row>
    <row r="64" spans="1:11" ht="13.8" x14ac:dyDescent="0.25">
      <c r="A64" s="44">
        <v>51</v>
      </c>
      <c r="B64" s="849"/>
      <c r="C64" s="433"/>
      <c r="D64" s="410" t="s">
        <v>41</v>
      </c>
      <c r="E64" s="2" t="s">
        <v>42</v>
      </c>
      <c r="F64" s="40">
        <v>5</v>
      </c>
      <c r="G64" s="409" t="s">
        <v>43</v>
      </c>
      <c r="H64" s="34">
        <v>7000</v>
      </c>
      <c r="I64" s="34">
        <v>0</v>
      </c>
      <c r="J64" s="814" t="s">
        <v>44</v>
      </c>
      <c r="K64" s="815"/>
    </row>
    <row r="65" spans="1:11" ht="13.8" x14ac:dyDescent="0.25">
      <c r="A65" s="43">
        <v>52</v>
      </c>
      <c r="B65" s="849"/>
      <c r="C65" s="433"/>
      <c r="D65" s="410" t="s">
        <v>45</v>
      </c>
      <c r="E65" s="2" t="s">
        <v>42</v>
      </c>
      <c r="F65" s="40">
        <v>5</v>
      </c>
      <c r="G65" s="409" t="s">
        <v>46</v>
      </c>
      <c r="H65" s="34">
        <v>3500</v>
      </c>
      <c r="I65" s="34">
        <v>0</v>
      </c>
      <c r="J65" s="814" t="s">
        <v>31</v>
      </c>
      <c r="K65" s="815"/>
    </row>
    <row r="66" spans="1:11" ht="13.8" x14ac:dyDescent="0.25">
      <c r="A66" s="43">
        <v>53</v>
      </c>
      <c r="B66" s="849"/>
      <c r="C66" s="433"/>
      <c r="D66" s="1" t="s">
        <v>47</v>
      </c>
      <c r="E66" s="2"/>
      <c r="F66" s="7"/>
      <c r="G66" s="42"/>
      <c r="H66" s="7">
        <v>0</v>
      </c>
      <c r="I66" s="7">
        <v>25000</v>
      </c>
      <c r="J66" s="859" t="s">
        <v>48</v>
      </c>
      <c r="K66" s="860"/>
    </row>
    <row r="67" spans="1:11" ht="15.75" customHeight="1" x14ac:dyDescent="0.25">
      <c r="A67" s="44">
        <v>54</v>
      </c>
      <c r="B67" s="849"/>
      <c r="C67" s="3"/>
      <c r="D67" s="1" t="s">
        <v>30</v>
      </c>
      <c r="E67" s="2" t="s">
        <v>28</v>
      </c>
      <c r="F67" s="2">
        <v>100</v>
      </c>
      <c r="G67" s="2"/>
      <c r="H67" s="7">
        <v>0</v>
      </c>
      <c r="I67" s="7">
        <v>80000</v>
      </c>
      <c r="J67" s="814" t="s">
        <v>44</v>
      </c>
      <c r="K67" s="815"/>
    </row>
    <row r="68" spans="1:11" ht="31.5" customHeight="1" thickBot="1" x14ac:dyDescent="0.3">
      <c r="A68" s="45">
        <v>55</v>
      </c>
      <c r="B68" s="850"/>
      <c r="C68" s="431"/>
      <c r="D68" s="434" t="s">
        <v>91</v>
      </c>
      <c r="E68" s="15"/>
      <c r="F68" s="435"/>
      <c r="G68" s="39" t="s">
        <v>63</v>
      </c>
      <c r="H68" s="15">
        <v>1500</v>
      </c>
      <c r="I68" s="15">
        <v>1000</v>
      </c>
      <c r="J68" s="816" t="s">
        <v>31</v>
      </c>
      <c r="K68" s="817"/>
    </row>
    <row r="69" spans="1:11" ht="44.25" customHeight="1" x14ac:dyDescent="0.25">
      <c r="A69" s="43">
        <v>56</v>
      </c>
      <c r="B69" s="853">
        <v>218</v>
      </c>
      <c r="C69" s="436" t="s">
        <v>92</v>
      </c>
      <c r="D69" s="429" t="s">
        <v>83</v>
      </c>
      <c r="E69" s="20" t="s">
        <v>60</v>
      </c>
      <c r="F69" s="20">
        <v>6.5</v>
      </c>
      <c r="G69" s="430" t="s">
        <v>93</v>
      </c>
      <c r="H69" s="18">
        <v>4080</v>
      </c>
      <c r="I69" s="18">
        <v>2600</v>
      </c>
      <c r="J69" s="818" t="s">
        <v>44</v>
      </c>
      <c r="K69" s="819"/>
    </row>
    <row r="70" spans="1:11" ht="30" customHeight="1" x14ac:dyDescent="0.25">
      <c r="A70" s="43">
        <v>58</v>
      </c>
      <c r="B70" s="849"/>
      <c r="C70" s="437" t="s">
        <v>94</v>
      </c>
      <c r="D70" s="438" t="s">
        <v>40</v>
      </c>
      <c r="E70" s="439"/>
      <c r="F70" s="440"/>
      <c r="G70" s="13" t="s">
        <v>63</v>
      </c>
      <c r="H70" s="18">
        <v>1500</v>
      </c>
      <c r="I70" s="18">
        <v>1000</v>
      </c>
      <c r="J70" s="861" t="s">
        <v>31</v>
      </c>
      <c r="K70" s="862"/>
    </row>
    <row r="71" spans="1:11" ht="30" customHeight="1" x14ac:dyDescent="0.25">
      <c r="A71" s="43">
        <v>59</v>
      </c>
      <c r="B71" s="849"/>
      <c r="C71" s="441" t="s">
        <v>95</v>
      </c>
      <c r="D71" s="5" t="s">
        <v>96</v>
      </c>
      <c r="E71" s="7" t="s">
        <v>35</v>
      </c>
      <c r="F71" s="7">
        <v>1</v>
      </c>
      <c r="G71" s="442" t="s">
        <v>97</v>
      </c>
      <c r="H71" s="18">
        <v>1500</v>
      </c>
      <c r="I71" s="18">
        <v>1000</v>
      </c>
      <c r="J71" s="814" t="s">
        <v>48</v>
      </c>
      <c r="K71" s="815"/>
    </row>
    <row r="72" spans="1:11" ht="17.25" customHeight="1" x14ac:dyDescent="0.25">
      <c r="A72" s="44">
        <v>60</v>
      </c>
      <c r="B72" s="849"/>
      <c r="C72" s="437" t="s">
        <v>94</v>
      </c>
      <c r="D72" s="438" t="s">
        <v>98</v>
      </c>
      <c r="E72" s="439" t="s">
        <v>60</v>
      </c>
      <c r="F72" s="404">
        <v>370</v>
      </c>
      <c r="G72" s="13"/>
      <c r="H72" s="18">
        <v>0</v>
      </c>
      <c r="I72" s="18">
        <v>296000</v>
      </c>
      <c r="J72" s="814" t="s">
        <v>48</v>
      </c>
      <c r="K72" s="815"/>
    </row>
    <row r="73" spans="1:11" ht="41.4" x14ac:dyDescent="0.25">
      <c r="A73" s="43">
        <v>61</v>
      </c>
      <c r="B73" s="849"/>
      <c r="C73" s="443" t="s">
        <v>92</v>
      </c>
      <c r="D73" s="410" t="s">
        <v>34</v>
      </c>
      <c r="E73" s="444" t="s">
        <v>35</v>
      </c>
      <c r="F73" s="445">
        <v>58</v>
      </c>
      <c r="G73" s="409" t="s">
        <v>99</v>
      </c>
      <c r="H73" s="7">
        <v>1240</v>
      </c>
      <c r="I73" s="7">
        <v>1740</v>
      </c>
      <c r="J73" s="814" t="s">
        <v>31</v>
      </c>
      <c r="K73" s="815"/>
    </row>
    <row r="74" spans="1:11" ht="13.8" x14ac:dyDescent="0.25">
      <c r="A74" s="43">
        <v>62</v>
      </c>
      <c r="B74" s="849"/>
      <c r="C74" s="446" t="s">
        <v>100</v>
      </c>
      <c r="D74" s="1" t="s">
        <v>101</v>
      </c>
      <c r="E74" s="444" t="s">
        <v>60</v>
      </c>
      <c r="F74" s="445">
        <v>3</v>
      </c>
      <c r="G74" s="11"/>
      <c r="H74" s="7"/>
      <c r="I74" s="7">
        <v>1590</v>
      </c>
      <c r="J74" s="814"/>
      <c r="K74" s="815"/>
    </row>
    <row r="75" spans="1:11" ht="28.5" customHeight="1" x14ac:dyDescent="0.25">
      <c r="A75" s="44">
        <v>63</v>
      </c>
      <c r="B75" s="849"/>
      <c r="C75" s="446" t="s">
        <v>102</v>
      </c>
      <c r="D75" s="5" t="s">
        <v>103</v>
      </c>
      <c r="E75" s="2"/>
      <c r="F75" s="2"/>
      <c r="G75" s="408" t="s">
        <v>104</v>
      </c>
      <c r="H75" s="7">
        <v>1000</v>
      </c>
      <c r="I75" s="7">
        <v>17000</v>
      </c>
      <c r="J75" s="859" t="s">
        <v>31</v>
      </c>
      <c r="K75" s="860"/>
    </row>
    <row r="76" spans="1:11" ht="27.6" x14ac:dyDescent="0.25">
      <c r="A76" s="43">
        <v>64</v>
      </c>
      <c r="B76" s="849"/>
      <c r="C76" s="443" t="s">
        <v>92</v>
      </c>
      <c r="D76" s="1" t="s">
        <v>27</v>
      </c>
      <c r="E76" s="2" t="s">
        <v>28</v>
      </c>
      <c r="F76" s="2">
        <v>32</v>
      </c>
      <c r="G76" s="11"/>
      <c r="H76" s="7">
        <v>0</v>
      </c>
      <c r="I76" s="7">
        <v>16960</v>
      </c>
      <c r="J76" s="814" t="s">
        <v>29</v>
      </c>
      <c r="K76" s="815"/>
    </row>
    <row r="77" spans="1:11" ht="92.4" x14ac:dyDescent="0.25">
      <c r="A77" s="43">
        <v>65</v>
      </c>
      <c r="B77" s="849"/>
      <c r="C77" s="446" t="s">
        <v>95</v>
      </c>
      <c r="D77" s="5" t="s">
        <v>105</v>
      </c>
      <c r="E77" s="2" t="s">
        <v>60</v>
      </c>
      <c r="F77" s="11">
        <v>102</v>
      </c>
      <c r="G77" s="14" t="s">
        <v>106</v>
      </c>
      <c r="H77" s="7">
        <v>1125</v>
      </c>
      <c r="I77" s="7">
        <v>3570</v>
      </c>
      <c r="J77" s="814" t="s">
        <v>44</v>
      </c>
      <c r="K77" s="815"/>
    </row>
    <row r="78" spans="1:11" ht="92.4" x14ac:dyDescent="0.25">
      <c r="A78" s="44">
        <v>66</v>
      </c>
      <c r="B78" s="849"/>
      <c r="C78" s="446" t="s">
        <v>95</v>
      </c>
      <c r="D78" s="5" t="s">
        <v>107</v>
      </c>
      <c r="E78" s="2" t="s">
        <v>60</v>
      </c>
      <c r="F78" s="11">
        <v>136</v>
      </c>
      <c r="G78" s="14" t="s">
        <v>108</v>
      </c>
      <c r="H78" s="7">
        <v>1200</v>
      </c>
      <c r="I78" s="7">
        <v>4760</v>
      </c>
      <c r="J78" s="814" t="s">
        <v>44</v>
      </c>
      <c r="K78" s="815"/>
    </row>
    <row r="79" spans="1:11" ht="90" customHeight="1" x14ac:dyDescent="0.25">
      <c r="A79" s="43">
        <v>67</v>
      </c>
      <c r="B79" s="849"/>
      <c r="C79" s="446" t="s">
        <v>109</v>
      </c>
      <c r="D79" s="5" t="s">
        <v>110</v>
      </c>
      <c r="E79" s="2" t="s">
        <v>60</v>
      </c>
      <c r="F79" s="11">
        <v>83</v>
      </c>
      <c r="G79" s="14" t="s">
        <v>111</v>
      </c>
      <c r="H79" s="7">
        <v>800</v>
      </c>
      <c r="I79" s="7">
        <v>2905</v>
      </c>
      <c r="J79" s="814" t="s">
        <v>31</v>
      </c>
      <c r="K79" s="815"/>
    </row>
    <row r="80" spans="1:11" ht="92.4" x14ac:dyDescent="0.25">
      <c r="A80" s="43">
        <v>68</v>
      </c>
      <c r="B80" s="849"/>
      <c r="C80" s="417" t="s">
        <v>109</v>
      </c>
      <c r="D80" s="5" t="s">
        <v>112</v>
      </c>
      <c r="E80" s="2" t="s">
        <v>60</v>
      </c>
      <c r="F80" s="11">
        <v>650</v>
      </c>
      <c r="G80" s="14" t="s">
        <v>113</v>
      </c>
      <c r="H80" s="7">
        <v>7000</v>
      </c>
      <c r="I80" s="7">
        <v>22750</v>
      </c>
      <c r="J80" s="814" t="s">
        <v>44</v>
      </c>
      <c r="K80" s="815"/>
    </row>
    <row r="81" spans="1:11" ht="92.4" x14ac:dyDescent="0.25">
      <c r="A81" s="44">
        <v>69</v>
      </c>
      <c r="B81" s="849"/>
      <c r="C81" s="417" t="s">
        <v>114</v>
      </c>
      <c r="D81" s="5" t="s">
        <v>115</v>
      </c>
      <c r="E81" s="2" t="s">
        <v>60</v>
      </c>
      <c r="F81" s="11">
        <v>204</v>
      </c>
      <c r="G81" s="14" t="s">
        <v>116</v>
      </c>
      <c r="H81" s="7">
        <v>2000</v>
      </c>
      <c r="I81" s="7">
        <v>7140</v>
      </c>
      <c r="J81" s="814" t="s">
        <v>48</v>
      </c>
      <c r="K81" s="815"/>
    </row>
    <row r="82" spans="1:11" ht="92.4" x14ac:dyDescent="0.25">
      <c r="A82" s="43">
        <v>70</v>
      </c>
      <c r="B82" s="849"/>
      <c r="C82" s="417" t="s">
        <v>114</v>
      </c>
      <c r="D82" s="5" t="s">
        <v>117</v>
      </c>
      <c r="E82" s="2" t="s">
        <v>60</v>
      </c>
      <c r="F82" s="11">
        <v>202</v>
      </c>
      <c r="G82" s="14" t="s">
        <v>118</v>
      </c>
      <c r="H82" s="7">
        <v>2120</v>
      </c>
      <c r="I82" s="7">
        <v>7070</v>
      </c>
      <c r="J82" s="814" t="s">
        <v>48</v>
      </c>
      <c r="K82" s="815"/>
    </row>
    <row r="83" spans="1:11" ht="92.4" x14ac:dyDescent="0.25">
      <c r="A83" s="43">
        <v>71</v>
      </c>
      <c r="B83" s="849"/>
      <c r="C83" s="417" t="s">
        <v>114</v>
      </c>
      <c r="D83" s="5" t="s">
        <v>119</v>
      </c>
      <c r="E83" s="2" t="s">
        <v>60</v>
      </c>
      <c r="F83" s="11">
        <v>30</v>
      </c>
      <c r="G83" s="14" t="s">
        <v>120</v>
      </c>
      <c r="H83" s="7"/>
      <c r="I83" s="7">
        <v>1050</v>
      </c>
      <c r="J83" s="814" t="s">
        <v>48</v>
      </c>
      <c r="K83" s="815"/>
    </row>
    <row r="84" spans="1:11" ht="27.6" x14ac:dyDescent="0.25">
      <c r="A84" s="44">
        <v>72</v>
      </c>
      <c r="B84" s="849"/>
      <c r="C84" s="417" t="s">
        <v>100</v>
      </c>
      <c r="D84" s="5" t="s">
        <v>121</v>
      </c>
      <c r="E84" s="2" t="s">
        <v>60</v>
      </c>
      <c r="F84" s="11">
        <v>10</v>
      </c>
      <c r="G84" s="14"/>
      <c r="H84" s="7">
        <v>350</v>
      </c>
      <c r="I84" s="7">
        <v>1100</v>
      </c>
      <c r="J84" s="814" t="s">
        <v>62</v>
      </c>
      <c r="K84" s="815"/>
    </row>
    <row r="85" spans="1:11" ht="78" customHeight="1" x14ac:dyDescent="0.25">
      <c r="A85" s="43">
        <v>73</v>
      </c>
      <c r="B85" s="854"/>
      <c r="C85" s="417" t="s">
        <v>102</v>
      </c>
      <c r="D85" s="5" t="s">
        <v>122</v>
      </c>
      <c r="E85" s="2" t="s">
        <v>60</v>
      </c>
      <c r="F85" s="11">
        <v>22</v>
      </c>
      <c r="G85" s="14" t="s">
        <v>123</v>
      </c>
      <c r="H85" s="7">
        <v>709</v>
      </c>
      <c r="I85" s="7">
        <v>2420</v>
      </c>
      <c r="J85" s="814" t="s">
        <v>62</v>
      </c>
      <c r="K85" s="815"/>
    </row>
    <row r="86" spans="1:11" ht="30" customHeight="1" x14ac:dyDescent="0.25">
      <c r="A86" s="43">
        <v>74</v>
      </c>
      <c r="B86" s="854"/>
      <c r="C86" s="443" t="s">
        <v>92</v>
      </c>
      <c r="D86" s="1" t="s">
        <v>47</v>
      </c>
      <c r="E86" s="2"/>
      <c r="F86" s="7"/>
      <c r="G86" s="42"/>
      <c r="H86" s="7">
        <v>0</v>
      </c>
      <c r="I86" s="7">
        <v>50000</v>
      </c>
      <c r="J86" s="859" t="s">
        <v>48</v>
      </c>
      <c r="K86" s="860"/>
    </row>
    <row r="87" spans="1:11" ht="75.75" customHeight="1" x14ac:dyDescent="0.25">
      <c r="A87" s="44">
        <v>75</v>
      </c>
      <c r="B87" s="854"/>
      <c r="C87" s="443" t="s">
        <v>92</v>
      </c>
      <c r="D87" s="1" t="s">
        <v>76</v>
      </c>
      <c r="E87" s="2" t="s">
        <v>28</v>
      </c>
      <c r="F87" s="11">
        <v>217</v>
      </c>
      <c r="G87" s="413" t="s">
        <v>124</v>
      </c>
      <c r="H87" s="7">
        <v>3500</v>
      </c>
      <c r="I87" s="7">
        <v>4340</v>
      </c>
      <c r="J87" s="814" t="s">
        <v>31</v>
      </c>
      <c r="K87" s="815"/>
    </row>
    <row r="88" spans="1:11" ht="27.6" x14ac:dyDescent="0.25">
      <c r="A88" s="43">
        <v>76</v>
      </c>
      <c r="B88" s="854"/>
      <c r="C88" s="443" t="s">
        <v>92</v>
      </c>
      <c r="D88" s="1" t="s">
        <v>30</v>
      </c>
      <c r="E88" s="2" t="s">
        <v>28</v>
      </c>
      <c r="F88" s="11">
        <v>100</v>
      </c>
      <c r="G88" s="11" t="s">
        <v>63</v>
      </c>
      <c r="H88" s="7">
        <v>0</v>
      </c>
      <c r="I88" s="7">
        <v>80000</v>
      </c>
      <c r="J88" s="814" t="s">
        <v>44</v>
      </c>
      <c r="K88" s="815"/>
    </row>
    <row r="89" spans="1:11" ht="13.8" x14ac:dyDescent="0.25">
      <c r="A89" s="43">
        <v>77</v>
      </c>
      <c r="B89" s="854"/>
      <c r="C89" s="443"/>
      <c r="D89" s="410" t="s">
        <v>41</v>
      </c>
      <c r="E89" s="2" t="s">
        <v>42</v>
      </c>
      <c r="F89" s="40">
        <v>10</v>
      </c>
      <c r="G89" s="409" t="s">
        <v>43</v>
      </c>
      <c r="H89" s="34">
        <v>14000</v>
      </c>
      <c r="I89" s="34">
        <v>0</v>
      </c>
      <c r="J89" s="814" t="s">
        <v>44</v>
      </c>
      <c r="K89" s="815"/>
    </row>
    <row r="90" spans="1:11" ht="13.8" x14ac:dyDescent="0.25">
      <c r="A90" s="44">
        <v>78</v>
      </c>
      <c r="B90" s="854"/>
      <c r="C90" s="443"/>
      <c r="D90" s="410" t="s">
        <v>45</v>
      </c>
      <c r="E90" s="2" t="s">
        <v>42</v>
      </c>
      <c r="F90" s="40">
        <v>10</v>
      </c>
      <c r="G90" s="409" t="s">
        <v>46</v>
      </c>
      <c r="H90" s="34">
        <v>7000</v>
      </c>
      <c r="I90" s="34">
        <v>0</v>
      </c>
      <c r="J90" s="814" t="s">
        <v>31</v>
      </c>
      <c r="K90" s="815"/>
    </row>
    <row r="91" spans="1:11" ht="27.6" x14ac:dyDescent="0.25">
      <c r="A91" s="43">
        <v>79</v>
      </c>
      <c r="B91" s="854"/>
      <c r="C91" s="443" t="s">
        <v>109</v>
      </c>
      <c r="D91" s="35" t="s">
        <v>125</v>
      </c>
      <c r="E91" s="444" t="s">
        <v>60</v>
      </c>
      <c r="F91" s="445">
        <v>45</v>
      </c>
      <c r="G91" s="447" t="s">
        <v>86</v>
      </c>
      <c r="H91" s="34">
        <v>1600</v>
      </c>
      <c r="I91" s="34">
        <v>1800</v>
      </c>
      <c r="J91" s="814" t="s">
        <v>48</v>
      </c>
      <c r="K91" s="815"/>
    </row>
    <row r="92" spans="1:11" ht="29.25" customHeight="1" x14ac:dyDescent="0.25">
      <c r="A92" s="43">
        <v>80</v>
      </c>
      <c r="B92" s="854"/>
      <c r="C92" s="443" t="s">
        <v>92</v>
      </c>
      <c r="D92" s="410" t="s">
        <v>126</v>
      </c>
      <c r="E92" s="444"/>
      <c r="F92" s="445"/>
      <c r="G92" s="445"/>
      <c r="H92" s="34">
        <v>0</v>
      </c>
      <c r="I92" s="34">
        <v>12000</v>
      </c>
      <c r="J92" s="814" t="s">
        <v>62</v>
      </c>
      <c r="K92" s="815"/>
    </row>
    <row r="93" spans="1:11" ht="28.2" thickBot="1" x14ac:dyDescent="0.3">
      <c r="A93" s="45">
        <v>81</v>
      </c>
      <c r="B93" s="855"/>
      <c r="C93" s="448" t="s">
        <v>92</v>
      </c>
      <c r="D93" s="411" t="s">
        <v>87</v>
      </c>
      <c r="E93" s="39" t="s">
        <v>35</v>
      </c>
      <c r="F93" s="39">
        <v>18</v>
      </c>
      <c r="G93" s="39"/>
      <c r="H93" s="15">
        <v>2000</v>
      </c>
      <c r="I93" s="15">
        <v>4500</v>
      </c>
      <c r="J93" s="816" t="s">
        <v>127</v>
      </c>
      <c r="K93" s="817"/>
    </row>
    <row r="94" spans="1:11" s="30" customFormat="1" ht="16.8" x14ac:dyDescent="0.25">
      <c r="A94" s="22"/>
      <c r="B94" s="25"/>
      <c r="C94" s="22"/>
      <c r="D94" s="26" t="s">
        <v>128</v>
      </c>
      <c r="E94" s="27"/>
      <c r="F94" s="27"/>
      <c r="G94" s="28"/>
      <c r="H94" s="29">
        <f>SUM(H15:H93)</f>
        <v>317746</v>
      </c>
      <c r="I94" s="29">
        <f>SUM(I15:I93)</f>
        <v>1200137.8999999999</v>
      </c>
      <c r="J94" s="22"/>
      <c r="K94" s="22"/>
    </row>
    <row r="95" spans="1:11" s="30" customFormat="1" ht="16.8" x14ac:dyDescent="0.25">
      <c r="A95" s="22"/>
      <c r="B95" s="25"/>
      <c r="C95" s="22"/>
      <c r="D95" s="31" t="s">
        <v>129</v>
      </c>
      <c r="E95" s="22"/>
      <c r="F95" s="22"/>
      <c r="G95" s="22"/>
      <c r="I95" s="32"/>
      <c r="J95" s="22"/>
      <c r="K95" s="22"/>
    </row>
    <row r="96" spans="1:11" s="30" customFormat="1" ht="16.8" x14ac:dyDescent="0.25">
      <c r="A96" s="22"/>
      <c r="B96" s="25"/>
      <c r="C96" s="22"/>
      <c r="D96" s="33" t="s">
        <v>130</v>
      </c>
      <c r="E96" s="22"/>
      <c r="F96" s="22"/>
      <c r="G96" s="22"/>
      <c r="I96" s="32"/>
      <c r="K96" s="22"/>
    </row>
    <row r="97" spans="1:9" s="30" customFormat="1" ht="16.8" x14ac:dyDescent="0.25">
      <c r="A97" s="22"/>
      <c r="D97" s="30" t="s">
        <v>131</v>
      </c>
      <c r="E97" s="32"/>
      <c r="F97" s="32"/>
      <c r="G97" s="32"/>
      <c r="I97" s="32"/>
    </row>
    <row r="98" spans="1:9" s="30" customFormat="1" ht="16.8" x14ac:dyDescent="0.25">
      <c r="A98" s="22"/>
      <c r="D98" s="30" t="s">
        <v>132</v>
      </c>
      <c r="E98" s="32"/>
      <c r="F98" s="32"/>
      <c r="G98" s="32"/>
      <c r="I98" s="32"/>
    </row>
    <row r="99" spans="1:9" s="30" customFormat="1" ht="11.25" customHeight="1" x14ac:dyDescent="0.25">
      <c r="A99" s="32"/>
      <c r="E99" s="32"/>
      <c r="F99" s="32"/>
      <c r="G99" s="32"/>
      <c r="I99" s="32"/>
    </row>
    <row r="100" spans="1:9" s="30" customFormat="1" ht="16.8" x14ac:dyDescent="0.25">
      <c r="A100" s="32"/>
      <c r="C100" s="30" t="s">
        <v>133</v>
      </c>
      <c r="E100" s="32"/>
      <c r="F100" s="32"/>
      <c r="G100" s="32"/>
      <c r="I100" s="32"/>
    </row>
    <row r="101" spans="1:9" s="30" customFormat="1" ht="16.8" x14ac:dyDescent="0.25">
      <c r="A101" s="32"/>
      <c r="C101" s="30" t="s">
        <v>134</v>
      </c>
      <c r="E101" s="32"/>
      <c r="F101" s="32"/>
      <c r="G101" s="32"/>
      <c r="I101" s="32"/>
    </row>
  </sheetData>
  <mergeCells count="98">
    <mergeCell ref="J51:K51"/>
    <mergeCell ref="J36:K36"/>
    <mergeCell ref="J37:K37"/>
    <mergeCell ref="J66:K66"/>
    <mergeCell ref="J86:K86"/>
    <mergeCell ref="J77:K77"/>
    <mergeCell ref="J69:K69"/>
    <mergeCell ref="J75:K75"/>
    <mergeCell ref="J68:K68"/>
    <mergeCell ref="J70:K70"/>
    <mergeCell ref="J78:K78"/>
    <mergeCell ref="J79:K79"/>
    <mergeCell ref="J81:K81"/>
    <mergeCell ref="J82:K82"/>
    <mergeCell ref="J54:K54"/>
    <mergeCell ref="J53:K53"/>
    <mergeCell ref="J21:K21"/>
    <mergeCell ref="J22:K22"/>
    <mergeCell ref="J23:K23"/>
    <mergeCell ref="J35:K35"/>
    <mergeCell ref="J57:K57"/>
    <mergeCell ref="J24:K24"/>
    <mergeCell ref="J25:K25"/>
    <mergeCell ref="J33:K33"/>
    <mergeCell ref="J41:K41"/>
    <mergeCell ref="J32:K32"/>
    <mergeCell ref="J30:K30"/>
    <mergeCell ref="J31:K31"/>
    <mergeCell ref="J27:K27"/>
    <mergeCell ref="J28:K28"/>
    <mergeCell ref="J29:K29"/>
    <mergeCell ref="J26:K26"/>
    <mergeCell ref="J58:K58"/>
    <mergeCell ref="J91:K91"/>
    <mergeCell ref="J71:K71"/>
    <mergeCell ref="J55:K55"/>
    <mergeCell ref="J56:K56"/>
    <mergeCell ref="J64:K64"/>
    <mergeCell ref="J65:K65"/>
    <mergeCell ref="J89:K89"/>
    <mergeCell ref="J90:K90"/>
    <mergeCell ref="J88:K88"/>
    <mergeCell ref="J59:K59"/>
    <mergeCell ref="J76:K76"/>
    <mergeCell ref="J73:K73"/>
    <mergeCell ref="J80:K80"/>
    <mergeCell ref="J87:K87"/>
    <mergeCell ref="J83:K83"/>
    <mergeCell ref="B15:B25"/>
    <mergeCell ref="B26:B41"/>
    <mergeCell ref="B69:B93"/>
    <mergeCell ref="J34:K34"/>
    <mergeCell ref="J39:K39"/>
    <mergeCell ref="J40:K40"/>
    <mergeCell ref="J62:K62"/>
    <mergeCell ref="J50:K50"/>
    <mergeCell ref="J72:K72"/>
    <mergeCell ref="B61:B68"/>
    <mergeCell ref="B42:B60"/>
    <mergeCell ref="J45:K45"/>
    <mergeCell ref="J93:K93"/>
    <mergeCell ref="J92:K92"/>
    <mergeCell ref="J52:K52"/>
    <mergeCell ref="J49:K49"/>
    <mergeCell ref="A7:I7"/>
    <mergeCell ref="A11:A13"/>
    <mergeCell ref="G11:G13"/>
    <mergeCell ref="A9:I9"/>
    <mergeCell ref="A8:I8"/>
    <mergeCell ref="H11:I11"/>
    <mergeCell ref="I12:I13"/>
    <mergeCell ref="H12:H13"/>
    <mergeCell ref="F11:F13"/>
    <mergeCell ref="E11:E13"/>
    <mergeCell ref="C11:C13"/>
    <mergeCell ref="B11:B13"/>
    <mergeCell ref="D11:D13"/>
    <mergeCell ref="J11:K13"/>
    <mergeCell ref="J74:K74"/>
    <mergeCell ref="J48:K48"/>
    <mergeCell ref="J46:K46"/>
    <mergeCell ref="J47:K47"/>
    <mergeCell ref="J42:K42"/>
    <mergeCell ref="J14:K14"/>
    <mergeCell ref="J15:K15"/>
    <mergeCell ref="J16:K16"/>
    <mergeCell ref="J17:K17"/>
    <mergeCell ref="J18:K18"/>
    <mergeCell ref="J19:K19"/>
    <mergeCell ref="J20:K20"/>
    <mergeCell ref="J63:K63"/>
    <mergeCell ref="J43:K43"/>
    <mergeCell ref="J44:K44"/>
    <mergeCell ref="J84:K84"/>
    <mergeCell ref="J85:K85"/>
    <mergeCell ref="J60:K60"/>
    <mergeCell ref="J61:K61"/>
    <mergeCell ref="J67:K67"/>
  </mergeCells>
  <pageMargins left="0.23622047244094491" right="0.23622047244094491" top="0.19685039370078741" bottom="0.19685039370078741" header="3.937007874015748E-2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8"/>
  <sheetViews>
    <sheetView topLeftCell="A13" workbookViewId="0">
      <selection activeCell="I9" sqref="I9"/>
    </sheetView>
  </sheetViews>
  <sheetFormatPr defaultRowHeight="13.2" x14ac:dyDescent="0.25"/>
  <cols>
    <col min="4" max="4" width="45.6640625" customWidth="1"/>
    <col min="8" max="8" width="5.109375" customWidth="1"/>
    <col min="9" max="9" width="12.6640625" customWidth="1"/>
  </cols>
  <sheetData>
    <row r="1" spans="1:9" ht="16.8" x14ac:dyDescent="0.25">
      <c r="A1" s="22"/>
      <c r="B1" s="23"/>
      <c r="C1" s="23" t="s">
        <v>0</v>
      </c>
      <c r="D1" s="23"/>
      <c r="E1" s="22"/>
      <c r="F1" s="22"/>
      <c r="G1" s="23"/>
      <c r="H1" s="23"/>
    </row>
    <row r="2" spans="1:9" ht="16.8" x14ac:dyDescent="0.25">
      <c r="A2" s="22"/>
      <c r="B2" s="23"/>
      <c r="C2" s="23" t="s">
        <v>138</v>
      </c>
      <c r="D2" s="23"/>
      <c r="E2" s="22"/>
      <c r="F2" s="22"/>
      <c r="G2" s="23"/>
      <c r="H2" s="23"/>
    </row>
    <row r="3" spans="1:9" ht="16.8" x14ac:dyDescent="0.25">
      <c r="A3" s="22"/>
      <c r="B3" s="23"/>
      <c r="C3" s="23" t="s">
        <v>139</v>
      </c>
      <c r="D3" s="23"/>
      <c r="E3" s="22"/>
      <c r="F3" s="22"/>
      <c r="G3" s="23"/>
      <c r="H3" s="23"/>
    </row>
    <row r="4" spans="1:9" ht="16.8" x14ac:dyDescent="0.25">
      <c r="A4" s="22"/>
      <c r="B4" s="23"/>
      <c r="C4" s="23" t="s">
        <v>3</v>
      </c>
      <c r="D4" s="23"/>
      <c r="E4" s="22"/>
      <c r="F4" s="22"/>
      <c r="G4" s="23"/>
      <c r="H4" s="23"/>
    </row>
    <row r="5" spans="1:9" ht="16.8" x14ac:dyDescent="0.25">
      <c r="A5" s="22"/>
      <c r="B5" s="23"/>
      <c r="C5" s="23" t="s">
        <v>173</v>
      </c>
      <c r="D5" s="23"/>
      <c r="E5" s="22"/>
      <c r="F5" s="22"/>
      <c r="G5" s="23"/>
      <c r="H5" s="23"/>
    </row>
    <row r="6" spans="1:9" x14ac:dyDescent="0.25">
      <c r="A6" s="405"/>
      <c r="E6" s="405"/>
      <c r="F6" s="405"/>
    </row>
    <row r="7" spans="1:9" ht="16.8" x14ac:dyDescent="0.25">
      <c r="A7" s="834" t="s">
        <v>5</v>
      </c>
      <c r="B7" s="834"/>
      <c r="C7" s="834"/>
      <c r="D7" s="834"/>
      <c r="E7" s="834"/>
      <c r="F7" s="834"/>
    </row>
    <row r="8" spans="1:9" ht="16.8" x14ac:dyDescent="0.25">
      <c r="A8" s="834" t="s">
        <v>6</v>
      </c>
      <c r="B8" s="834"/>
      <c r="C8" s="834"/>
      <c r="D8" s="834"/>
      <c r="E8" s="834"/>
      <c r="F8" s="834"/>
    </row>
    <row r="9" spans="1:9" ht="16.8" x14ac:dyDescent="0.25">
      <c r="A9" s="834" t="s">
        <v>174</v>
      </c>
      <c r="B9" s="834"/>
      <c r="C9" s="834"/>
      <c r="D9" s="834"/>
      <c r="E9" s="834"/>
      <c r="F9" s="834"/>
    </row>
    <row r="10" spans="1:9" ht="13.8" thickBot="1" x14ac:dyDescent="0.3">
      <c r="A10" s="405"/>
      <c r="E10" s="405"/>
      <c r="F10" s="405"/>
    </row>
    <row r="11" spans="1:9" ht="13.95" customHeight="1" x14ac:dyDescent="0.25">
      <c r="A11" s="835" t="s">
        <v>8</v>
      </c>
      <c r="B11" s="842" t="s">
        <v>9</v>
      </c>
      <c r="C11" s="835" t="s">
        <v>10</v>
      </c>
      <c r="D11" s="892" t="s">
        <v>11</v>
      </c>
      <c r="E11" s="835" t="s">
        <v>12</v>
      </c>
      <c r="F11" s="842" t="s">
        <v>13</v>
      </c>
      <c r="G11" s="820" t="s">
        <v>16</v>
      </c>
      <c r="H11" s="911"/>
      <c r="I11" s="913" t="s">
        <v>192</v>
      </c>
    </row>
    <row r="12" spans="1:9" ht="13.2" customHeight="1" x14ac:dyDescent="0.25">
      <c r="A12" s="836"/>
      <c r="B12" s="843"/>
      <c r="C12" s="836"/>
      <c r="D12" s="893"/>
      <c r="E12" s="836"/>
      <c r="F12" s="843"/>
      <c r="G12" s="822"/>
      <c r="H12" s="903"/>
      <c r="I12" s="914"/>
    </row>
    <row r="13" spans="1:9" ht="13.95" customHeight="1" thickBot="1" x14ac:dyDescent="0.3">
      <c r="A13" s="837"/>
      <c r="B13" s="844"/>
      <c r="C13" s="837"/>
      <c r="D13" s="894"/>
      <c r="E13" s="837"/>
      <c r="F13" s="844"/>
      <c r="G13" s="824"/>
      <c r="H13" s="904"/>
      <c r="I13" s="915"/>
    </row>
    <row r="14" spans="1:9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828">
        <v>7</v>
      </c>
      <c r="H14" s="912"/>
      <c r="I14" s="90"/>
    </row>
    <row r="15" spans="1:9" ht="16.95" customHeight="1" x14ac:dyDescent="0.25">
      <c r="A15" s="525">
        <v>1</v>
      </c>
      <c r="B15" s="882" t="s">
        <v>25</v>
      </c>
      <c r="C15" s="49" t="s">
        <v>26</v>
      </c>
      <c r="D15" s="526" t="s">
        <v>27</v>
      </c>
      <c r="E15" s="450" t="s">
        <v>28</v>
      </c>
      <c r="F15" s="77">
        <v>53</v>
      </c>
      <c r="G15" s="890" t="s">
        <v>29</v>
      </c>
      <c r="H15" s="907"/>
      <c r="I15" s="90"/>
    </row>
    <row r="16" spans="1:9" ht="16.2" customHeight="1" x14ac:dyDescent="0.25">
      <c r="A16" s="85">
        <v>2</v>
      </c>
      <c r="B16" s="883"/>
      <c r="C16" s="44"/>
      <c r="D16" s="527" t="s">
        <v>175</v>
      </c>
      <c r="E16" s="46" t="s">
        <v>28</v>
      </c>
      <c r="F16" s="78">
        <v>80</v>
      </c>
      <c r="G16" s="888" t="s">
        <v>31</v>
      </c>
      <c r="H16" s="908"/>
      <c r="I16" s="90"/>
    </row>
    <row r="17" spans="1:9" ht="16.8" x14ac:dyDescent="0.25">
      <c r="A17" s="85">
        <v>3</v>
      </c>
      <c r="B17" s="883"/>
      <c r="C17" s="44" t="s">
        <v>26</v>
      </c>
      <c r="D17" s="527" t="s">
        <v>32</v>
      </c>
      <c r="E17" s="46" t="s">
        <v>28</v>
      </c>
      <c r="F17" s="78">
        <v>425.4</v>
      </c>
      <c r="G17" s="872" t="s">
        <v>31</v>
      </c>
      <c r="H17" s="909"/>
      <c r="I17" s="90"/>
    </row>
    <row r="18" spans="1:9" ht="26.4" customHeight="1" x14ac:dyDescent="0.25">
      <c r="A18" s="85">
        <v>4</v>
      </c>
      <c r="B18" s="883"/>
      <c r="C18" s="44"/>
      <c r="D18" s="527" t="s">
        <v>176</v>
      </c>
      <c r="E18" s="46" t="s">
        <v>35</v>
      </c>
      <c r="F18" s="78">
        <v>88</v>
      </c>
      <c r="G18" s="872" t="s">
        <v>31</v>
      </c>
      <c r="H18" s="909"/>
      <c r="I18" s="90" t="s">
        <v>193</v>
      </c>
    </row>
    <row r="19" spans="1:9" ht="27" customHeight="1" x14ac:dyDescent="0.25">
      <c r="A19" s="85">
        <v>5</v>
      </c>
      <c r="B19" s="883"/>
      <c r="C19" s="44"/>
      <c r="D19" s="527" t="s">
        <v>37</v>
      </c>
      <c r="E19" s="46" t="s">
        <v>35</v>
      </c>
      <c r="F19" s="79" t="s">
        <v>38</v>
      </c>
      <c r="G19" s="872" t="s">
        <v>31</v>
      </c>
      <c r="H19" s="909"/>
      <c r="I19" s="90" t="s">
        <v>193</v>
      </c>
    </row>
    <row r="20" spans="1:9" ht="14.4" customHeight="1" x14ac:dyDescent="0.25">
      <c r="A20" s="85">
        <v>6</v>
      </c>
      <c r="B20" s="883"/>
      <c r="C20" s="44"/>
      <c r="D20" s="527" t="s">
        <v>177</v>
      </c>
      <c r="E20" s="46"/>
      <c r="F20" s="79"/>
      <c r="G20" s="872" t="s">
        <v>29</v>
      </c>
      <c r="H20" s="909"/>
      <c r="I20" s="90" t="s">
        <v>193</v>
      </c>
    </row>
    <row r="21" spans="1:9" ht="25.95" customHeight="1" x14ac:dyDescent="0.25">
      <c r="A21" s="85">
        <v>7</v>
      </c>
      <c r="B21" s="883"/>
      <c r="C21" s="44"/>
      <c r="D21" s="527" t="s">
        <v>40</v>
      </c>
      <c r="E21" s="46"/>
      <c r="F21" s="79"/>
      <c r="G21" s="872" t="s">
        <v>31</v>
      </c>
      <c r="H21" s="909"/>
      <c r="I21" s="90" t="s">
        <v>193</v>
      </c>
    </row>
    <row r="22" spans="1:9" ht="16.95" customHeight="1" x14ac:dyDescent="0.25">
      <c r="A22" s="85">
        <v>8</v>
      </c>
      <c r="B22" s="883"/>
      <c r="C22" s="44"/>
      <c r="D22" s="528" t="s">
        <v>41</v>
      </c>
      <c r="E22" s="46" t="s">
        <v>42</v>
      </c>
      <c r="F22" s="492">
        <v>5</v>
      </c>
      <c r="G22" s="872" t="s">
        <v>44</v>
      </c>
      <c r="H22" s="909"/>
      <c r="I22" s="90" t="s">
        <v>193</v>
      </c>
    </row>
    <row r="23" spans="1:9" ht="18" customHeight="1" x14ac:dyDescent="0.25">
      <c r="A23" s="85">
        <v>9</v>
      </c>
      <c r="B23" s="883"/>
      <c r="C23" s="44"/>
      <c r="D23" s="528" t="s">
        <v>45</v>
      </c>
      <c r="E23" s="46" t="s">
        <v>42</v>
      </c>
      <c r="F23" s="492">
        <v>5</v>
      </c>
      <c r="G23" s="872" t="s">
        <v>31</v>
      </c>
      <c r="H23" s="909"/>
      <c r="I23" s="90" t="s">
        <v>193</v>
      </c>
    </row>
    <row r="24" spans="1:9" ht="14.4" thickBot="1" x14ac:dyDescent="0.3">
      <c r="A24" s="86">
        <v>10</v>
      </c>
      <c r="B24" s="884"/>
      <c r="C24" s="45" t="s">
        <v>26</v>
      </c>
      <c r="D24" s="529" t="s">
        <v>51</v>
      </c>
      <c r="E24" s="480" t="s">
        <v>35</v>
      </c>
      <c r="F24" s="481">
        <v>2</v>
      </c>
      <c r="G24" s="876" t="s">
        <v>48</v>
      </c>
      <c r="H24" s="910"/>
      <c r="I24" s="92"/>
    </row>
    <row r="25" spans="1:9" ht="15.6" customHeight="1" x14ac:dyDescent="0.25">
      <c r="A25" s="82">
        <v>11</v>
      </c>
      <c r="B25" s="885">
        <v>238</v>
      </c>
      <c r="C25" s="49" t="s">
        <v>52</v>
      </c>
      <c r="D25" s="526" t="s">
        <v>27</v>
      </c>
      <c r="E25" s="450" t="s">
        <v>28</v>
      </c>
      <c r="F25" s="80">
        <v>34</v>
      </c>
      <c r="G25" s="878" t="s">
        <v>29</v>
      </c>
      <c r="H25" s="922"/>
      <c r="I25" s="90"/>
    </row>
    <row r="26" spans="1:9" ht="27" customHeight="1" x14ac:dyDescent="0.25">
      <c r="A26" s="85">
        <v>12</v>
      </c>
      <c r="B26" s="886"/>
      <c r="C26" s="44"/>
      <c r="D26" s="527" t="s">
        <v>176</v>
      </c>
      <c r="E26" s="46" t="s">
        <v>35</v>
      </c>
      <c r="F26" s="79">
        <v>107</v>
      </c>
      <c r="G26" s="872" t="s">
        <v>31</v>
      </c>
      <c r="H26" s="909"/>
      <c r="I26" s="90" t="s">
        <v>193</v>
      </c>
    </row>
    <row r="27" spans="1:9" ht="27" customHeight="1" x14ac:dyDescent="0.25">
      <c r="A27" s="85">
        <v>13</v>
      </c>
      <c r="B27" s="886"/>
      <c r="C27" s="44"/>
      <c r="D27" s="527" t="s">
        <v>91</v>
      </c>
      <c r="E27" s="46"/>
      <c r="F27" s="79"/>
      <c r="G27" s="872" t="s">
        <v>31</v>
      </c>
      <c r="H27" s="909"/>
      <c r="I27" s="90" t="s">
        <v>193</v>
      </c>
    </row>
    <row r="28" spans="1:9" ht="16.8" x14ac:dyDescent="0.25">
      <c r="A28" s="85">
        <v>14</v>
      </c>
      <c r="B28" s="886"/>
      <c r="C28" s="44"/>
      <c r="D28" s="527" t="s">
        <v>57</v>
      </c>
      <c r="E28" s="46" t="s">
        <v>28</v>
      </c>
      <c r="F28" s="79">
        <v>35.6</v>
      </c>
      <c r="G28" s="872" t="s">
        <v>44</v>
      </c>
      <c r="H28" s="909"/>
      <c r="I28" s="90"/>
    </row>
    <row r="29" spans="1:9" ht="15" customHeight="1" x14ac:dyDescent="0.25">
      <c r="A29" s="85">
        <v>15</v>
      </c>
      <c r="B29" s="886"/>
      <c r="C29" s="44"/>
      <c r="D29" s="527" t="s">
        <v>175</v>
      </c>
      <c r="E29" s="46" t="s">
        <v>60</v>
      </c>
      <c r="F29" s="79">
        <v>70</v>
      </c>
      <c r="G29" s="872" t="s">
        <v>44</v>
      </c>
      <c r="H29" s="909"/>
      <c r="I29" s="90"/>
    </row>
    <row r="30" spans="1:9" ht="13.8" x14ac:dyDescent="0.25">
      <c r="A30" s="85">
        <v>16</v>
      </c>
      <c r="B30" s="886"/>
      <c r="C30" s="507"/>
      <c r="D30" s="528" t="s">
        <v>41</v>
      </c>
      <c r="E30" s="46" t="s">
        <v>42</v>
      </c>
      <c r="F30" s="492">
        <v>5</v>
      </c>
      <c r="G30" s="872" t="s">
        <v>44</v>
      </c>
      <c r="H30" s="909"/>
      <c r="I30" s="90" t="s">
        <v>193</v>
      </c>
    </row>
    <row r="31" spans="1:9" ht="13.8" x14ac:dyDescent="0.25">
      <c r="A31" s="85">
        <v>17</v>
      </c>
      <c r="B31" s="886"/>
      <c r="C31" s="507"/>
      <c r="D31" s="528" t="s">
        <v>32</v>
      </c>
      <c r="E31" s="46" t="s">
        <v>60</v>
      </c>
      <c r="F31" s="492">
        <v>658.3</v>
      </c>
      <c r="G31" s="872" t="s">
        <v>31</v>
      </c>
      <c r="H31" s="909"/>
      <c r="I31" s="90"/>
    </row>
    <row r="32" spans="1:9" ht="14.4" customHeight="1" x14ac:dyDescent="0.25">
      <c r="A32" s="85">
        <v>18</v>
      </c>
      <c r="B32" s="886"/>
      <c r="C32" s="507"/>
      <c r="D32" s="528" t="s">
        <v>45</v>
      </c>
      <c r="E32" s="46" t="s">
        <v>42</v>
      </c>
      <c r="F32" s="492">
        <v>5</v>
      </c>
      <c r="G32" s="872" t="s">
        <v>31</v>
      </c>
      <c r="H32" s="909"/>
      <c r="I32" s="90" t="s">
        <v>193</v>
      </c>
    </row>
    <row r="33" spans="1:9" ht="14.4" customHeight="1" x14ac:dyDescent="0.25">
      <c r="A33" s="85">
        <v>19</v>
      </c>
      <c r="B33" s="886"/>
      <c r="C33" s="507"/>
      <c r="D33" s="528" t="s">
        <v>178</v>
      </c>
      <c r="E33" s="46" t="s">
        <v>60</v>
      </c>
      <c r="F33" s="492">
        <v>60</v>
      </c>
      <c r="G33" s="872" t="s">
        <v>29</v>
      </c>
      <c r="H33" s="909"/>
      <c r="I33" s="90"/>
    </row>
    <row r="34" spans="1:9" ht="13.8" x14ac:dyDescent="0.25">
      <c r="A34" s="85">
        <v>20</v>
      </c>
      <c r="B34" s="886"/>
      <c r="C34" s="509" t="s">
        <v>19</v>
      </c>
      <c r="D34" s="528" t="s">
        <v>179</v>
      </c>
      <c r="E34" s="46" t="s">
        <v>180</v>
      </c>
      <c r="F34" s="492"/>
      <c r="G34" s="872" t="s">
        <v>48</v>
      </c>
      <c r="H34" s="909"/>
      <c r="I34" s="90"/>
    </row>
    <row r="35" spans="1:9" ht="14.4" thickBot="1" x14ac:dyDescent="0.3">
      <c r="A35" s="86">
        <v>21</v>
      </c>
      <c r="B35" s="887"/>
      <c r="C35" s="45" t="s">
        <v>52</v>
      </c>
      <c r="D35" s="529" t="s">
        <v>51</v>
      </c>
      <c r="E35" s="480" t="s">
        <v>35</v>
      </c>
      <c r="F35" s="499" t="s">
        <v>21</v>
      </c>
      <c r="G35" s="876" t="s">
        <v>48</v>
      </c>
      <c r="H35" s="910"/>
      <c r="I35" s="90"/>
    </row>
    <row r="36" spans="1:9" ht="13.8" x14ac:dyDescent="0.25">
      <c r="A36" s="82">
        <v>22</v>
      </c>
      <c r="B36" s="916">
        <v>240</v>
      </c>
      <c r="C36" s="510"/>
      <c r="D36" s="530" t="s">
        <v>27</v>
      </c>
      <c r="E36" s="512" t="s">
        <v>60</v>
      </c>
      <c r="F36" s="513">
        <v>15</v>
      </c>
      <c r="G36" s="818" t="s">
        <v>31</v>
      </c>
      <c r="H36" s="919"/>
      <c r="I36" s="90"/>
    </row>
    <row r="37" spans="1:9" ht="16.8" x14ac:dyDescent="0.25">
      <c r="A37" s="85">
        <v>23</v>
      </c>
      <c r="B37" s="917"/>
      <c r="C37" s="516"/>
      <c r="D37" s="527" t="s">
        <v>153</v>
      </c>
      <c r="E37" s="2" t="s">
        <v>28</v>
      </c>
      <c r="F37" s="51">
        <v>374</v>
      </c>
      <c r="G37" s="859" t="s">
        <v>31</v>
      </c>
      <c r="H37" s="814"/>
      <c r="I37" s="90"/>
    </row>
    <row r="38" spans="1:9" ht="13.8" x14ac:dyDescent="0.25">
      <c r="A38" s="85">
        <v>24</v>
      </c>
      <c r="B38" s="917"/>
      <c r="C38" s="516"/>
      <c r="D38" s="527" t="s">
        <v>45</v>
      </c>
      <c r="E38" s="2"/>
      <c r="F38" s="51"/>
      <c r="G38" s="814" t="s">
        <v>31</v>
      </c>
      <c r="H38" s="920"/>
      <c r="I38" s="90" t="s">
        <v>193</v>
      </c>
    </row>
    <row r="39" spans="1:9" ht="13.8" x14ac:dyDescent="0.25">
      <c r="A39" s="85">
        <v>25</v>
      </c>
      <c r="B39" s="917"/>
      <c r="C39" s="516"/>
      <c r="D39" s="527" t="s">
        <v>181</v>
      </c>
      <c r="E39" s="2" t="s">
        <v>182</v>
      </c>
      <c r="F39" s="51">
        <v>80</v>
      </c>
      <c r="G39" s="814" t="s">
        <v>29</v>
      </c>
      <c r="H39" s="920"/>
      <c r="I39" s="90"/>
    </row>
    <row r="40" spans="1:9" ht="13.8" x14ac:dyDescent="0.25">
      <c r="A40" s="85">
        <v>26</v>
      </c>
      <c r="B40" s="917"/>
      <c r="C40" s="516"/>
      <c r="D40" s="527" t="s">
        <v>177</v>
      </c>
      <c r="E40" s="2"/>
      <c r="F40" s="51"/>
      <c r="G40" s="814" t="s">
        <v>29</v>
      </c>
      <c r="H40" s="920"/>
      <c r="I40" s="90"/>
    </row>
    <row r="41" spans="1:9" ht="13.8" x14ac:dyDescent="0.25">
      <c r="A41" s="85">
        <v>27</v>
      </c>
      <c r="B41" s="917"/>
      <c r="C41" s="516"/>
      <c r="D41" s="527" t="s">
        <v>41</v>
      </c>
      <c r="E41" s="2"/>
      <c r="F41" s="51"/>
      <c r="G41" s="814" t="s">
        <v>29</v>
      </c>
      <c r="H41" s="920"/>
      <c r="I41" s="90"/>
    </row>
    <row r="42" spans="1:9" ht="15" customHeight="1" x14ac:dyDescent="0.25">
      <c r="A42" s="85">
        <v>28</v>
      </c>
      <c r="B42" s="917"/>
      <c r="C42" s="516"/>
      <c r="D42" s="527" t="s">
        <v>155</v>
      </c>
      <c r="E42" s="2" t="s">
        <v>35</v>
      </c>
      <c r="F42" s="51">
        <v>30</v>
      </c>
      <c r="G42" s="859" t="s">
        <v>62</v>
      </c>
      <c r="H42" s="814"/>
      <c r="I42" s="90"/>
    </row>
    <row r="43" spans="1:9" ht="25.95" customHeight="1" x14ac:dyDescent="0.25">
      <c r="A43" s="85">
        <v>29</v>
      </c>
      <c r="B43" s="917"/>
      <c r="C43" s="516"/>
      <c r="D43" s="527" t="s">
        <v>176</v>
      </c>
      <c r="E43" s="46" t="s">
        <v>35</v>
      </c>
      <c r="F43" s="78">
        <v>42</v>
      </c>
      <c r="G43" s="872" t="s">
        <v>31</v>
      </c>
      <c r="H43" s="909"/>
      <c r="I43" s="90"/>
    </row>
    <row r="44" spans="1:9" ht="14.4" customHeight="1" x14ac:dyDescent="0.25">
      <c r="A44" s="85">
        <v>30</v>
      </c>
      <c r="B44" s="917"/>
      <c r="C44" s="516"/>
      <c r="D44" s="527" t="s">
        <v>186</v>
      </c>
      <c r="E44" s="2" t="s">
        <v>182</v>
      </c>
      <c r="F44" s="51">
        <v>114</v>
      </c>
      <c r="G44" s="814" t="s">
        <v>31</v>
      </c>
      <c r="H44" s="920"/>
      <c r="I44" s="90"/>
    </row>
    <row r="45" spans="1:9" ht="14.4" thickBot="1" x14ac:dyDescent="0.3">
      <c r="A45" s="86">
        <v>31</v>
      </c>
      <c r="B45" s="918"/>
      <c r="C45" s="517">
        <v>1</v>
      </c>
      <c r="D45" s="531" t="s">
        <v>83</v>
      </c>
      <c r="E45" s="460" t="s">
        <v>60</v>
      </c>
      <c r="F45" s="461">
        <v>3</v>
      </c>
      <c r="G45" s="899" t="s">
        <v>31</v>
      </c>
      <c r="H45" s="921"/>
      <c r="I45" s="90"/>
    </row>
    <row r="46" spans="1:9" ht="16.8" x14ac:dyDescent="0.25">
      <c r="A46" s="32"/>
      <c r="B46" s="30"/>
      <c r="C46" s="30"/>
      <c r="D46" s="30"/>
      <c r="E46" s="32"/>
      <c r="F46" s="32"/>
      <c r="G46" s="30"/>
      <c r="H46" s="30"/>
    </row>
    <row r="47" spans="1:9" ht="16.8" x14ac:dyDescent="0.25">
      <c r="A47" s="32"/>
      <c r="B47" s="30"/>
      <c r="C47" s="30" t="s">
        <v>133</v>
      </c>
      <c r="D47" s="30"/>
      <c r="E47" s="32"/>
      <c r="F47" s="32"/>
      <c r="G47" s="30"/>
      <c r="H47" s="30"/>
    </row>
    <row r="48" spans="1:9" ht="16.8" x14ac:dyDescent="0.25">
      <c r="A48" s="32"/>
      <c r="B48" s="30"/>
      <c r="C48" s="30" t="s">
        <v>134</v>
      </c>
      <c r="D48" s="30"/>
      <c r="E48" s="32"/>
      <c r="F48" s="32"/>
      <c r="G48" s="30"/>
      <c r="H48" s="30"/>
    </row>
  </sheetData>
  <mergeCells count="46">
    <mergeCell ref="I11:I13"/>
    <mergeCell ref="B36:B4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B25:B35"/>
    <mergeCell ref="G25:H25"/>
    <mergeCell ref="G26:H26"/>
    <mergeCell ref="G27:H27"/>
    <mergeCell ref="G33:H33"/>
    <mergeCell ref="G34:H34"/>
    <mergeCell ref="G35:H35"/>
    <mergeCell ref="G24:H24"/>
    <mergeCell ref="G11:H13"/>
    <mergeCell ref="G14:H14"/>
    <mergeCell ref="G28:H28"/>
    <mergeCell ref="G29:H29"/>
    <mergeCell ref="G30:H30"/>
    <mergeCell ref="G31:H31"/>
    <mergeCell ref="G32:H32"/>
    <mergeCell ref="B15:B2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23622047244094491" right="0.23622047244094491" top="0.35433070866141736" bottom="0.35433070866141736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6"/>
  <sheetViews>
    <sheetView topLeftCell="A32" workbookViewId="0">
      <selection activeCell="L17" sqref="L17"/>
    </sheetView>
  </sheetViews>
  <sheetFormatPr defaultRowHeight="13.2" x14ac:dyDescent="0.25"/>
  <cols>
    <col min="4" max="4" width="40" customWidth="1"/>
    <col min="8" max="8" width="3.6640625" customWidth="1"/>
    <col min="9" max="9" width="12.5546875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3"/>
      <c r="H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3"/>
      <c r="H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3"/>
      <c r="H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3"/>
      <c r="H4" s="23"/>
    </row>
    <row r="5" spans="1:10" ht="16.8" x14ac:dyDescent="0.25">
      <c r="A5" s="22"/>
      <c r="B5" s="23"/>
      <c r="C5" s="23" t="s">
        <v>173</v>
      </c>
      <c r="D5" s="23"/>
      <c r="E5" s="22"/>
      <c r="F5" s="22"/>
      <c r="G5" s="23"/>
      <c r="H5" s="23"/>
    </row>
    <row r="6" spans="1:10" x14ac:dyDescent="0.25">
      <c r="A6" s="405"/>
      <c r="E6" s="405"/>
      <c r="F6" s="405"/>
    </row>
    <row r="7" spans="1:10" ht="16.8" x14ac:dyDescent="0.25">
      <c r="A7" s="834" t="s">
        <v>5</v>
      </c>
      <c r="B7" s="834"/>
      <c r="C7" s="834"/>
      <c r="D7" s="834"/>
      <c r="E7" s="834"/>
      <c r="F7" s="834"/>
    </row>
    <row r="8" spans="1:10" ht="16.8" x14ac:dyDescent="0.25">
      <c r="A8" s="834" t="s">
        <v>6</v>
      </c>
      <c r="B8" s="834"/>
      <c r="C8" s="834"/>
      <c r="D8" s="834"/>
      <c r="E8" s="834"/>
      <c r="F8" s="834"/>
    </row>
    <row r="9" spans="1:10" ht="16.8" x14ac:dyDescent="0.25">
      <c r="A9" s="834" t="s">
        <v>174</v>
      </c>
      <c r="B9" s="834"/>
      <c r="C9" s="834"/>
      <c r="D9" s="834"/>
      <c r="E9" s="834"/>
      <c r="F9" s="834"/>
    </row>
    <row r="10" spans="1:10" ht="13.8" thickBot="1" x14ac:dyDescent="0.3">
      <c r="A10" s="405"/>
      <c r="E10" s="405"/>
      <c r="F10" s="405"/>
    </row>
    <row r="11" spans="1:10" ht="13.95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20" t="s">
        <v>16</v>
      </c>
      <c r="H11" s="911"/>
      <c r="I11" s="913" t="s">
        <v>194</v>
      </c>
    </row>
    <row r="12" spans="1:10" ht="13.2" customHeight="1" x14ac:dyDescent="0.25">
      <c r="A12" s="836"/>
      <c r="B12" s="843"/>
      <c r="C12" s="836"/>
      <c r="D12" s="846"/>
      <c r="E12" s="836"/>
      <c r="F12" s="843"/>
      <c r="G12" s="822"/>
      <c r="H12" s="903"/>
      <c r="I12" s="914"/>
    </row>
    <row r="13" spans="1:10" ht="13.95" customHeight="1" thickBot="1" x14ac:dyDescent="0.3">
      <c r="A13" s="837"/>
      <c r="B13" s="844"/>
      <c r="C13" s="837"/>
      <c r="D13" s="847"/>
      <c r="E13" s="837"/>
      <c r="F13" s="844"/>
      <c r="G13" s="824"/>
      <c r="H13" s="904"/>
      <c r="I13" s="915"/>
    </row>
    <row r="14" spans="1:10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828">
        <v>7</v>
      </c>
      <c r="H14" s="912"/>
      <c r="I14" s="91">
        <v>8</v>
      </c>
    </row>
    <row r="15" spans="1:10" ht="16.8" x14ac:dyDescent="0.25">
      <c r="A15" s="82">
        <v>1</v>
      </c>
      <c r="B15" s="903" t="s">
        <v>71</v>
      </c>
      <c r="C15" s="49" t="s">
        <v>52</v>
      </c>
      <c r="D15" s="518" t="s">
        <v>27</v>
      </c>
      <c r="E15" s="450" t="s">
        <v>28</v>
      </c>
      <c r="F15" s="519">
        <v>43</v>
      </c>
      <c r="G15" s="878" t="s">
        <v>29</v>
      </c>
      <c r="H15" s="922"/>
      <c r="I15" s="90"/>
    </row>
    <row r="16" spans="1:10" ht="16.8" x14ac:dyDescent="0.25">
      <c r="A16" s="85">
        <v>2</v>
      </c>
      <c r="B16" s="903"/>
      <c r="C16" s="44"/>
      <c r="D16" s="4" t="s">
        <v>72</v>
      </c>
      <c r="E16" s="46" t="s">
        <v>28</v>
      </c>
      <c r="F16" s="79">
        <v>61.6</v>
      </c>
      <c r="G16" s="872" t="s">
        <v>31</v>
      </c>
      <c r="H16" s="909"/>
      <c r="I16" s="90"/>
      <c r="J16" t="s">
        <v>63</v>
      </c>
    </row>
    <row r="17" spans="1:9" ht="27" customHeight="1" x14ac:dyDescent="0.25">
      <c r="A17" s="85">
        <v>3</v>
      </c>
      <c r="B17" s="903"/>
      <c r="C17" s="44"/>
      <c r="D17" s="4" t="s">
        <v>40</v>
      </c>
      <c r="E17" s="46"/>
      <c r="F17" s="79"/>
      <c r="G17" s="872" t="s">
        <v>31</v>
      </c>
      <c r="H17" s="909"/>
      <c r="I17" s="90" t="s">
        <v>195</v>
      </c>
    </row>
    <row r="18" spans="1:9" ht="26.4" customHeight="1" x14ac:dyDescent="0.25">
      <c r="A18" s="85">
        <v>4</v>
      </c>
      <c r="B18" s="903"/>
      <c r="C18" s="44"/>
      <c r="D18" s="4" t="s">
        <v>176</v>
      </c>
      <c r="E18" s="46" t="s">
        <v>35</v>
      </c>
      <c r="F18" s="79">
        <v>84</v>
      </c>
      <c r="G18" s="872" t="s">
        <v>31</v>
      </c>
      <c r="H18" s="909"/>
      <c r="I18" s="90" t="s">
        <v>195</v>
      </c>
    </row>
    <row r="19" spans="1:9" ht="16.2" customHeight="1" x14ac:dyDescent="0.25">
      <c r="A19" s="85">
        <v>5</v>
      </c>
      <c r="B19" s="903"/>
      <c r="C19" s="44"/>
      <c r="D19" s="4" t="s">
        <v>32</v>
      </c>
      <c r="E19" s="46" t="s">
        <v>60</v>
      </c>
      <c r="F19" s="79">
        <v>177.1</v>
      </c>
      <c r="G19" s="872" t="s">
        <v>31</v>
      </c>
      <c r="H19" s="909"/>
      <c r="I19" s="90"/>
    </row>
    <row r="20" spans="1:9" ht="13.95" customHeight="1" x14ac:dyDescent="0.25">
      <c r="A20" s="85">
        <v>6</v>
      </c>
      <c r="B20" s="903"/>
      <c r="C20" s="43">
        <v>2</v>
      </c>
      <c r="D20" s="74" t="s">
        <v>64</v>
      </c>
      <c r="E20" s="46" t="s">
        <v>60</v>
      </c>
      <c r="F20" s="494">
        <v>250</v>
      </c>
      <c r="G20" s="872" t="s">
        <v>62</v>
      </c>
      <c r="H20" s="909"/>
      <c r="I20" s="90"/>
    </row>
    <row r="21" spans="1:9" ht="14.4" customHeight="1" x14ac:dyDescent="0.25">
      <c r="A21" s="85">
        <v>7</v>
      </c>
      <c r="B21" s="903"/>
      <c r="C21" s="43">
        <v>2</v>
      </c>
      <c r="D21" s="486" t="s">
        <v>189</v>
      </c>
      <c r="E21" s="46" t="s">
        <v>60</v>
      </c>
      <c r="F21" s="502">
        <v>10</v>
      </c>
      <c r="G21" s="872" t="s">
        <v>44</v>
      </c>
      <c r="H21" s="909"/>
      <c r="I21" s="90"/>
    </row>
    <row r="22" spans="1:9" ht="13.95" customHeight="1" x14ac:dyDescent="0.25">
      <c r="A22" s="85">
        <v>8</v>
      </c>
      <c r="B22" s="903"/>
      <c r="C22" s="43"/>
      <c r="D22" s="421" t="s">
        <v>41</v>
      </c>
      <c r="E22" s="46" t="s">
        <v>42</v>
      </c>
      <c r="F22" s="492">
        <v>5</v>
      </c>
      <c r="G22" s="872" t="s">
        <v>44</v>
      </c>
      <c r="H22" s="909"/>
      <c r="I22" s="90" t="s">
        <v>195</v>
      </c>
    </row>
    <row r="23" spans="1:9" ht="13.95" customHeight="1" x14ac:dyDescent="0.25">
      <c r="A23" s="85">
        <v>9</v>
      </c>
      <c r="B23" s="903"/>
      <c r="C23" s="43"/>
      <c r="D23" s="421" t="s">
        <v>175</v>
      </c>
      <c r="E23" s="46" t="s">
        <v>60</v>
      </c>
      <c r="F23" s="492">
        <v>50</v>
      </c>
      <c r="G23" s="872" t="s">
        <v>31</v>
      </c>
      <c r="H23" s="909"/>
      <c r="I23" s="90"/>
    </row>
    <row r="24" spans="1:9" ht="13.95" customHeight="1" x14ac:dyDescent="0.25">
      <c r="A24" s="85">
        <v>10</v>
      </c>
      <c r="B24" s="903"/>
      <c r="C24" s="44"/>
      <c r="D24" s="4" t="s">
        <v>45</v>
      </c>
      <c r="E24" s="46" t="s">
        <v>42</v>
      </c>
      <c r="F24" s="78">
        <v>5</v>
      </c>
      <c r="G24" s="870" t="s">
        <v>31</v>
      </c>
      <c r="H24" s="872"/>
      <c r="I24" s="90" t="s">
        <v>195</v>
      </c>
    </row>
    <row r="25" spans="1:9" ht="13.95" customHeight="1" x14ac:dyDescent="0.25">
      <c r="A25" s="85">
        <v>11</v>
      </c>
      <c r="B25" s="903"/>
      <c r="C25" s="43" t="s">
        <v>52</v>
      </c>
      <c r="D25" s="74" t="s">
        <v>51</v>
      </c>
      <c r="E25" s="465" t="s">
        <v>35</v>
      </c>
      <c r="F25" s="475">
        <v>3</v>
      </c>
      <c r="G25" s="874" t="s">
        <v>48</v>
      </c>
      <c r="H25" s="923"/>
      <c r="I25" s="90"/>
    </row>
    <row r="26" spans="1:9" ht="14.4" thickBot="1" x14ac:dyDescent="0.3">
      <c r="A26" s="86">
        <v>12</v>
      </c>
      <c r="B26" s="904"/>
      <c r="C26" s="45"/>
      <c r="D26" s="434" t="s">
        <v>87</v>
      </c>
      <c r="E26" s="480" t="s">
        <v>35</v>
      </c>
      <c r="F26" s="481">
        <v>17</v>
      </c>
      <c r="G26" s="876" t="s">
        <v>62</v>
      </c>
      <c r="H26" s="910"/>
      <c r="I26" s="90"/>
    </row>
    <row r="27" spans="1:9" ht="13.95" customHeight="1" x14ac:dyDescent="0.25">
      <c r="A27" s="82">
        <v>13</v>
      </c>
      <c r="B27" s="882" t="s">
        <v>88</v>
      </c>
      <c r="C27" s="49"/>
      <c r="D27" s="483" t="s">
        <v>27</v>
      </c>
      <c r="E27" s="450" t="s">
        <v>28</v>
      </c>
      <c r="F27" s="77">
        <v>27</v>
      </c>
      <c r="G27" s="878" t="s">
        <v>29</v>
      </c>
      <c r="H27" s="922"/>
      <c r="I27" s="90"/>
    </row>
    <row r="28" spans="1:9" ht="25.2" customHeight="1" x14ac:dyDescent="0.25">
      <c r="A28" s="85">
        <v>14</v>
      </c>
      <c r="B28" s="883"/>
      <c r="C28" s="43"/>
      <c r="D28" s="4" t="s">
        <v>176</v>
      </c>
      <c r="E28" s="46" t="s">
        <v>35</v>
      </c>
      <c r="F28" s="79">
        <v>92</v>
      </c>
      <c r="G28" s="872" t="s">
        <v>31</v>
      </c>
      <c r="H28" s="909"/>
      <c r="I28" s="90" t="s">
        <v>195</v>
      </c>
    </row>
    <row r="29" spans="1:9" ht="15" customHeight="1" x14ac:dyDescent="0.25">
      <c r="A29" s="85">
        <v>15</v>
      </c>
      <c r="B29" s="883"/>
      <c r="C29" s="43"/>
      <c r="D29" s="421" t="s">
        <v>41</v>
      </c>
      <c r="E29" s="46" t="s">
        <v>42</v>
      </c>
      <c r="F29" s="492">
        <v>5</v>
      </c>
      <c r="G29" s="872" t="s">
        <v>44</v>
      </c>
      <c r="H29" s="909"/>
      <c r="I29" s="90" t="s">
        <v>195</v>
      </c>
    </row>
    <row r="30" spans="1:9" ht="15" customHeight="1" x14ac:dyDescent="0.25">
      <c r="A30" s="85">
        <v>16</v>
      </c>
      <c r="B30" s="883"/>
      <c r="C30" s="43"/>
      <c r="D30" s="421" t="s">
        <v>175</v>
      </c>
      <c r="E30" s="46" t="s">
        <v>60</v>
      </c>
      <c r="F30" s="492">
        <v>28</v>
      </c>
      <c r="G30" s="872" t="s">
        <v>44</v>
      </c>
      <c r="H30" s="909"/>
      <c r="I30" s="90"/>
    </row>
    <row r="31" spans="1:9" ht="15" customHeight="1" x14ac:dyDescent="0.25">
      <c r="A31" s="85">
        <v>17</v>
      </c>
      <c r="B31" s="883"/>
      <c r="C31" s="43"/>
      <c r="D31" s="421" t="s">
        <v>45</v>
      </c>
      <c r="E31" s="46" t="s">
        <v>42</v>
      </c>
      <c r="F31" s="492">
        <v>5</v>
      </c>
      <c r="G31" s="872" t="s">
        <v>31</v>
      </c>
      <c r="H31" s="909"/>
      <c r="I31" s="90" t="s">
        <v>195</v>
      </c>
    </row>
    <row r="32" spans="1:9" ht="28.95" customHeight="1" thickBot="1" x14ac:dyDescent="0.3">
      <c r="A32" s="86">
        <v>18</v>
      </c>
      <c r="B32" s="884"/>
      <c r="C32" s="45"/>
      <c r="D32" s="434" t="s">
        <v>91</v>
      </c>
      <c r="E32" s="480"/>
      <c r="F32" s="499"/>
      <c r="G32" s="876" t="s">
        <v>31</v>
      </c>
      <c r="H32" s="910"/>
      <c r="I32" s="90" t="s">
        <v>195</v>
      </c>
    </row>
    <row r="33" spans="1:9" ht="29.4" customHeight="1" x14ac:dyDescent="0.25">
      <c r="A33" s="82">
        <v>19</v>
      </c>
      <c r="B33" s="883">
        <v>218</v>
      </c>
      <c r="C33" s="43" t="s">
        <v>94</v>
      </c>
      <c r="D33" s="486" t="s">
        <v>40</v>
      </c>
      <c r="E33" s="501"/>
      <c r="F33" s="502"/>
      <c r="G33" s="874" t="s">
        <v>31</v>
      </c>
      <c r="H33" s="923"/>
      <c r="I33" s="90" t="s">
        <v>195</v>
      </c>
    </row>
    <row r="34" spans="1:9" ht="31.95" customHeight="1" x14ac:dyDescent="0.25">
      <c r="A34" s="85">
        <v>20</v>
      </c>
      <c r="B34" s="883"/>
      <c r="C34" s="523" t="s">
        <v>92</v>
      </c>
      <c r="D34" s="4" t="s">
        <v>176</v>
      </c>
      <c r="E34" s="491" t="s">
        <v>35</v>
      </c>
      <c r="F34" s="492">
        <v>86</v>
      </c>
      <c r="G34" s="872" t="s">
        <v>31</v>
      </c>
      <c r="H34" s="909"/>
      <c r="I34" s="90" t="s">
        <v>195</v>
      </c>
    </row>
    <row r="35" spans="1:9" ht="25.95" customHeight="1" x14ac:dyDescent="0.25">
      <c r="A35" s="85">
        <v>21</v>
      </c>
      <c r="B35" s="883"/>
      <c r="C35" s="523" t="s">
        <v>92</v>
      </c>
      <c r="D35" s="4" t="s">
        <v>27</v>
      </c>
      <c r="E35" s="46" t="s">
        <v>28</v>
      </c>
      <c r="F35" s="78">
        <v>54</v>
      </c>
      <c r="G35" s="872" t="s">
        <v>29</v>
      </c>
      <c r="H35" s="909"/>
      <c r="I35" s="90"/>
    </row>
    <row r="36" spans="1:9" ht="27.6" x14ac:dyDescent="0.25">
      <c r="A36" s="85">
        <v>22</v>
      </c>
      <c r="B36" s="883"/>
      <c r="C36" s="523" t="s">
        <v>92</v>
      </c>
      <c r="D36" s="4" t="s">
        <v>76</v>
      </c>
      <c r="E36" s="46" t="s">
        <v>28</v>
      </c>
      <c r="F36" s="79">
        <v>217</v>
      </c>
      <c r="G36" s="872" t="s">
        <v>31</v>
      </c>
      <c r="H36" s="909"/>
      <c r="I36" s="90"/>
    </row>
    <row r="37" spans="1:9" ht="15.6" customHeight="1" x14ac:dyDescent="0.25">
      <c r="A37" s="85">
        <v>23</v>
      </c>
      <c r="B37" s="883"/>
      <c r="C37" s="44">
        <v>1</v>
      </c>
      <c r="D37" s="4" t="s">
        <v>83</v>
      </c>
      <c r="E37" s="46" t="s">
        <v>60</v>
      </c>
      <c r="F37" s="78">
        <v>12</v>
      </c>
      <c r="G37" s="872" t="s">
        <v>31</v>
      </c>
      <c r="H37" s="909"/>
      <c r="I37" s="90"/>
    </row>
    <row r="38" spans="1:9" ht="18.600000000000001" customHeight="1" x14ac:dyDescent="0.25">
      <c r="A38" s="85">
        <v>24</v>
      </c>
      <c r="B38" s="883"/>
      <c r="C38" s="43" t="s">
        <v>190</v>
      </c>
      <c r="D38" s="74" t="s">
        <v>64</v>
      </c>
      <c r="E38" s="465" t="s">
        <v>60</v>
      </c>
      <c r="F38" s="494">
        <v>770</v>
      </c>
      <c r="G38" s="872" t="s">
        <v>62</v>
      </c>
      <c r="H38" s="909"/>
      <c r="I38" s="90"/>
    </row>
    <row r="39" spans="1:9" ht="27.6" x14ac:dyDescent="0.25">
      <c r="A39" s="85">
        <v>25</v>
      </c>
      <c r="B39" s="883"/>
      <c r="C39" s="523" t="s">
        <v>92</v>
      </c>
      <c r="D39" s="74" t="s">
        <v>175</v>
      </c>
      <c r="E39" s="465" t="s">
        <v>28</v>
      </c>
      <c r="F39" s="494">
        <v>108</v>
      </c>
      <c r="G39" s="874" t="s">
        <v>44</v>
      </c>
      <c r="H39" s="923"/>
      <c r="I39" s="90"/>
    </row>
    <row r="40" spans="1:9" ht="16.2" customHeight="1" x14ac:dyDescent="0.25">
      <c r="A40" s="85">
        <v>26</v>
      </c>
      <c r="B40" s="883"/>
      <c r="C40" s="523"/>
      <c r="D40" s="421" t="s">
        <v>41</v>
      </c>
      <c r="E40" s="46" t="s">
        <v>42</v>
      </c>
      <c r="F40" s="492">
        <v>5</v>
      </c>
      <c r="G40" s="872" t="s">
        <v>44</v>
      </c>
      <c r="H40" s="909"/>
      <c r="I40" s="90" t="s">
        <v>195</v>
      </c>
    </row>
    <row r="41" spans="1:9" ht="17.399999999999999" customHeight="1" x14ac:dyDescent="0.25">
      <c r="A41" s="85">
        <v>27</v>
      </c>
      <c r="B41" s="883"/>
      <c r="C41" s="523"/>
      <c r="D41" s="421" t="s">
        <v>45</v>
      </c>
      <c r="E41" s="46" t="s">
        <v>42</v>
      </c>
      <c r="F41" s="492">
        <v>5</v>
      </c>
      <c r="G41" s="872" t="s">
        <v>31</v>
      </c>
      <c r="H41" s="909"/>
      <c r="I41" s="90" t="s">
        <v>195</v>
      </c>
    </row>
    <row r="42" spans="1:9" ht="27.6" x14ac:dyDescent="0.25">
      <c r="A42" s="85">
        <v>28</v>
      </c>
      <c r="B42" s="883"/>
      <c r="C42" s="523" t="s">
        <v>92</v>
      </c>
      <c r="D42" s="421" t="s">
        <v>126</v>
      </c>
      <c r="E42" s="491"/>
      <c r="F42" s="492"/>
      <c r="G42" s="872" t="s">
        <v>62</v>
      </c>
      <c r="H42" s="909"/>
      <c r="I42" s="90"/>
    </row>
    <row r="43" spans="1:9" ht="28.2" thickBot="1" x14ac:dyDescent="0.3">
      <c r="A43" s="86">
        <v>29</v>
      </c>
      <c r="B43" s="884"/>
      <c r="C43" s="524" t="s">
        <v>92</v>
      </c>
      <c r="D43" s="434" t="s">
        <v>87</v>
      </c>
      <c r="E43" s="480" t="s">
        <v>35</v>
      </c>
      <c r="F43" s="481">
        <v>18</v>
      </c>
      <c r="G43" s="876" t="s">
        <v>127</v>
      </c>
      <c r="H43" s="910"/>
      <c r="I43" s="90"/>
    </row>
    <row r="44" spans="1:9" ht="13.8" x14ac:dyDescent="0.25">
      <c r="A44" s="89"/>
      <c r="B44" s="375"/>
      <c r="C44" s="532"/>
      <c r="D44" s="533"/>
      <c r="E44" s="89"/>
      <c r="F44" s="534"/>
      <c r="G44" s="89"/>
      <c r="H44" s="89"/>
    </row>
    <row r="45" spans="1:9" ht="16.8" x14ac:dyDescent="0.25">
      <c r="C45" s="30" t="s">
        <v>133</v>
      </c>
      <c r="D45" s="30"/>
      <c r="E45" s="32"/>
      <c r="F45" s="32"/>
    </row>
    <row r="46" spans="1:9" ht="16.8" x14ac:dyDescent="0.25">
      <c r="C46" s="30" t="s">
        <v>134</v>
      </c>
      <c r="D46" s="30"/>
      <c r="E46" s="32"/>
      <c r="F46" s="32"/>
    </row>
  </sheetData>
  <mergeCells count="44">
    <mergeCell ref="G42:H42"/>
    <mergeCell ref="G43:H43"/>
    <mergeCell ref="B33:B43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B27:B32"/>
    <mergeCell ref="G27:H27"/>
    <mergeCell ref="G28:H28"/>
    <mergeCell ref="G29:H29"/>
    <mergeCell ref="G30:H30"/>
    <mergeCell ref="G31:H31"/>
    <mergeCell ref="G32:H32"/>
    <mergeCell ref="G24:H24"/>
    <mergeCell ref="G11:H13"/>
    <mergeCell ref="G14:H14"/>
    <mergeCell ref="B15:B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I11:I13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23622047244094491" right="0.23622047244094491" top="0.15748031496062992" bottom="0.74803149606299213" header="0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0"/>
  <sheetViews>
    <sheetView topLeftCell="A10" zoomScale="90" zoomScaleNormal="90" workbookViewId="0">
      <selection activeCell="T19" sqref="S19:T19"/>
    </sheetView>
  </sheetViews>
  <sheetFormatPr defaultRowHeight="13.2" x14ac:dyDescent="0.25"/>
  <cols>
    <col min="4" max="4" width="21.44140625" customWidth="1"/>
    <col min="8" max="8" width="19.88671875" customWidth="1"/>
    <col min="9" max="9" width="18" customWidth="1"/>
    <col min="10" max="10" width="25.6640625" customWidth="1"/>
    <col min="11" max="11" width="11.5546875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173</v>
      </c>
      <c r="D5" s="23" t="s">
        <v>196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197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95" customHeight="1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35" t="s">
        <v>16</v>
      </c>
    </row>
    <row r="12" spans="1:10" ht="13.2" customHeight="1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36"/>
    </row>
    <row r="13" spans="1:10" ht="13.95" customHeight="1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36">
        <v>10</v>
      </c>
    </row>
    <row r="15" spans="1:10" ht="46.5" customHeight="1" x14ac:dyDescent="0.25">
      <c r="A15" s="82">
        <v>1</v>
      </c>
      <c r="B15" s="835" t="s">
        <v>71</v>
      </c>
      <c r="C15" s="49">
        <v>3</v>
      </c>
      <c r="D15" s="518" t="s">
        <v>198</v>
      </c>
      <c r="E15" s="450" t="s">
        <v>35</v>
      </c>
      <c r="F15" s="519">
        <v>1</v>
      </c>
      <c r="G15" s="506"/>
      <c r="H15" s="77">
        <v>30000</v>
      </c>
      <c r="I15" s="77">
        <v>0</v>
      </c>
      <c r="J15" s="535" t="s">
        <v>164</v>
      </c>
    </row>
    <row r="16" spans="1:10" ht="27.6" x14ac:dyDescent="0.25">
      <c r="A16" s="85">
        <v>2</v>
      </c>
      <c r="B16" s="836"/>
      <c r="C16" s="43"/>
      <c r="D16" s="464" t="s">
        <v>41</v>
      </c>
      <c r="E16" s="465" t="s">
        <v>42</v>
      </c>
      <c r="F16" s="466">
        <v>5</v>
      </c>
      <c r="G16" s="521" t="s">
        <v>43</v>
      </c>
      <c r="H16" s="475">
        <v>7000</v>
      </c>
      <c r="I16" s="475">
        <v>0</v>
      </c>
      <c r="J16" s="536" t="s">
        <v>164</v>
      </c>
    </row>
    <row r="17" spans="1:10" ht="71.400000000000006" customHeight="1" x14ac:dyDescent="0.25">
      <c r="A17" s="85">
        <v>3</v>
      </c>
      <c r="B17" s="836"/>
      <c r="C17" s="44" t="s">
        <v>52</v>
      </c>
      <c r="D17" s="4" t="s">
        <v>27</v>
      </c>
      <c r="E17" s="46" t="s">
        <v>28</v>
      </c>
      <c r="F17" s="79">
        <v>51</v>
      </c>
      <c r="G17" s="469"/>
      <c r="H17" s="78">
        <v>35700</v>
      </c>
      <c r="I17" s="78">
        <v>0</v>
      </c>
      <c r="J17" s="536" t="s">
        <v>29</v>
      </c>
    </row>
    <row r="18" spans="1:10" ht="48.6" customHeight="1" x14ac:dyDescent="0.25">
      <c r="A18" s="85">
        <v>4</v>
      </c>
      <c r="B18" s="836"/>
      <c r="C18" s="537" t="s">
        <v>199</v>
      </c>
      <c r="D18" s="4" t="s">
        <v>200</v>
      </c>
      <c r="E18" s="46" t="s">
        <v>201</v>
      </c>
      <c r="F18" s="79">
        <v>27</v>
      </c>
      <c r="G18" s="473"/>
      <c r="H18" s="78">
        <v>0</v>
      </c>
      <c r="I18" s="78">
        <v>0</v>
      </c>
      <c r="J18" s="536" t="s">
        <v>29</v>
      </c>
    </row>
    <row r="19" spans="1:10" ht="41.4" x14ac:dyDescent="0.25">
      <c r="A19" s="85">
        <v>5</v>
      </c>
      <c r="B19" s="836"/>
      <c r="C19" s="44"/>
      <c r="D19" s="4" t="s">
        <v>202</v>
      </c>
      <c r="E19" s="46"/>
      <c r="F19" s="79"/>
      <c r="G19" s="473" t="s">
        <v>203</v>
      </c>
      <c r="H19" s="78">
        <v>5000</v>
      </c>
      <c r="I19" s="78">
        <v>0</v>
      </c>
      <c r="J19" s="536" t="s">
        <v>29</v>
      </c>
    </row>
    <row r="20" spans="1:10" ht="69" x14ac:dyDescent="0.25">
      <c r="A20" s="85">
        <v>6</v>
      </c>
      <c r="B20" s="836"/>
      <c r="C20" s="44"/>
      <c r="D20" s="4" t="s">
        <v>72</v>
      </c>
      <c r="E20" s="46" t="s">
        <v>28</v>
      </c>
      <c r="F20" s="79">
        <v>61.6</v>
      </c>
      <c r="G20" s="471" t="s">
        <v>73</v>
      </c>
      <c r="H20" s="78">
        <v>2150</v>
      </c>
      <c r="I20" s="78">
        <f>20*F20</f>
        <v>1232</v>
      </c>
      <c r="J20" s="536" t="s">
        <v>31</v>
      </c>
    </row>
    <row r="21" spans="1:10" ht="41.4" x14ac:dyDescent="0.25">
      <c r="A21" s="85">
        <v>7</v>
      </c>
      <c r="B21" s="836"/>
      <c r="C21" s="44"/>
      <c r="D21" s="4" t="s">
        <v>40</v>
      </c>
      <c r="E21" s="46"/>
      <c r="F21" s="79"/>
      <c r="G21" s="469"/>
      <c r="H21" s="78">
        <v>2000</v>
      </c>
      <c r="I21" s="78">
        <v>1500</v>
      </c>
      <c r="J21" s="536" t="s">
        <v>31</v>
      </c>
    </row>
    <row r="22" spans="1:10" ht="69" x14ac:dyDescent="0.25">
      <c r="A22" s="85">
        <v>8</v>
      </c>
      <c r="B22" s="836"/>
      <c r="C22" s="43"/>
      <c r="D22" s="74" t="s">
        <v>176</v>
      </c>
      <c r="E22" s="46" t="s">
        <v>35</v>
      </c>
      <c r="F22" s="494">
        <v>84</v>
      </c>
      <c r="G22" s="521" t="s">
        <v>74</v>
      </c>
      <c r="H22" s="475">
        <v>2600</v>
      </c>
      <c r="I22" s="475">
        <v>2520</v>
      </c>
      <c r="J22" s="536" t="s">
        <v>31</v>
      </c>
    </row>
    <row r="23" spans="1:10" ht="69" x14ac:dyDescent="0.25">
      <c r="A23" s="85">
        <v>9</v>
      </c>
      <c r="B23" s="836"/>
      <c r="C23" s="538" t="s">
        <v>52</v>
      </c>
      <c r="D23" s="74" t="s">
        <v>204</v>
      </c>
      <c r="E23" s="46" t="s">
        <v>201</v>
      </c>
      <c r="F23" s="494">
        <v>53</v>
      </c>
      <c r="G23" s="473" t="s">
        <v>205</v>
      </c>
      <c r="H23" s="475">
        <v>1640</v>
      </c>
      <c r="I23" s="475">
        <v>1590</v>
      </c>
      <c r="J23" s="536" t="s">
        <v>31</v>
      </c>
    </row>
    <row r="24" spans="1:10" ht="110.4" x14ac:dyDescent="0.25">
      <c r="A24" s="85">
        <v>10</v>
      </c>
      <c r="B24" s="836"/>
      <c r="C24" s="538" t="s">
        <v>52</v>
      </c>
      <c r="D24" s="74" t="s">
        <v>32</v>
      </c>
      <c r="E24" s="46" t="s">
        <v>60</v>
      </c>
      <c r="F24" s="494">
        <v>177.1</v>
      </c>
      <c r="G24" s="520" t="s">
        <v>77</v>
      </c>
      <c r="H24" s="475">
        <v>5070</v>
      </c>
      <c r="I24" s="475">
        <v>3542</v>
      </c>
      <c r="J24" s="536" t="s">
        <v>31</v>
      </c>
    </row>
    <row r="25" spans="1:10" ht="30" customHeight="1" x14ac:dyDescent="0.25">
      <c r="A25" s="85">
        <v>11</v>
      </c>
      <c r="B25" s="836"/>
      <c r="C25" s="43" t="s">
        <v>63</v>
      </c>
      <c r="D25" s="74" t="s">
        <v>206</v>
      </c>
      <c r="E25" s="46" t="s">
        <v>60</v>
      </c>
      <c r="F25" s="494">
        <v>3</v>
      </c>
      <c r="G25" s="521"/>
      <c r="H25" s="475">
        <v>700</v>
      </c>
      <c r="I25" s="475">
        <v>600</v>
      </c>
      <c r="J25" s="536" t="s">
        <v>31</v>
      </c>
    </row>
    <row r="26" spans="1:10" ht="27.6" x14ac:dyDescent="0.25">
      <c r="A26" s="85">
        <v>12</v>
      </c>
      <c r="B26" s="836"/>
      <c r="C26" s="43"/>
      <c r="D26" s="4" t="s">
        <v>45</v>
      </c>
      <c r="E26" s="46" t="s">
        <v>42</v>
      </c>
      <c r="F26" s="78">
        <v>5</v>
      </c>
      <c r="G26" s="521" t="s">
        <v>46</v>
      </c>
      <c r="H26" s="78">
        <v>2000</v>
      </c>
      <c r="I26" s="78">
        <v>0</v>
      </c>
      <c r="J26" s="536" t="s">
        <v>31</v>
      </c>
    </row>
    <row r="27" spans="1:10" ht="41.4" x14ac:dyDescent="0.25">
      <c r="A27" s="85">
        <v>13</v>
      </c>
      <c r="B27" s="836"/>
      <c r="C27" s="538" t="s">
        <v>52</v>
      </c>
      <c r="D27" s="486" t="s">
        <v>144</v>
      </c>
      <c r="E27" s="46" t="s">
        <v>60</v>
      </c>
      <c r="F27" s="502">
        <v>12</v>
      </c>
      <c r="G27" s="521" t="s">
        <v>207</v>
      </c>
      <c r="H27" s="522">
        <v>1500</v>
      </c>
      <c r="I27" s="522">
        <v>1680</v>
      </c>
      <c r="J27" s="536" t="s">
        <v>31</v>
      </c>
    </row>
    <row r="28" spans="1:10" ht="41.4" x14ac:dyDescent="0.25">
      <c r="A28" s="85">
        <v>14</v>
      </c>
      <c r="B28" s="836"/>
      <c r="C28" s="43"/>
      <c r="D28" s="421" t="s">
        <v>208</v>
      </c>
      <c r="E28" s="46" t="s">
        <v>60</v>
      </c>
      <c r="F28" s="492">
        <v>53</v>
      </c>
      <c r="G28" s="473"/>
      <c r="H28" s="504">
        <v>47700</v>
      </c>
      <c r="I28" s="504">
        <v>0</v>
      </c>
      <c r="J28" s="536" t="s">
        <v>44</v>
      </c>
    </row>
    <row r="29" spans="1:10" ht="27.6" x14ac:dyDescent="0.25">
      <c r="A29" s="85">
        <v>15</v>
      </c>
      <c r="B29" s="836"/>
      <c r="C29" s="43"/>
      <c r="D29" s="421" t="s">
        <v>209</v>
      </c>
      <c r="E29" s="46" t="s">
        <v>60</v>
      </c>
      <c r="F29" s="492">
        <v>14</v>
      </c>
      <c r="G29" s="473"/>
      <c r="H29" s="504">
        <v>14000</v>
      </c>
      <c r="I29" s="504">
        <v>0</v>
      </c>
      <c r="J29" s="536" t="s">
        <v>44</v>
      </c>
    </row>
    <row r="30" spans="1:10" ht="41.4" x14ac:dyDescent="0.25">
      <c r="A30" s="85">
        <v>16</v>
      </c>
      <c r="B30" s="836"/>
      <c r="C30" s="538" t="s">
        <v>52</v>
      </c>
      <c r="D30" s="421" t="s">
        <v>210</v>
      </c>
      <c r="E30" s="46" t="s">
        <v>35</v>
      </c>
      <c r="F30" s="492">
        <v>4</v>
      </c>
      <c r="G30" s="469"/>
      <c r="H30" s="504">
        <v>10000</v>
      </c>
      <c r="I30" s="504">
        <v>0</v>
      </c>
      <c r="J30" s="536" t="s">
        <v>44</v>
      </c>
    </row>
    <row r="31" spans="1:10" ht="27.6" x14ac:dyDescent="0.25">
      <c r="A31" s="85">
        <v>17</v>
      </c>
      <c r="B31" s="836"/>
      <c r="C31" s="538" t="s">
        <v>52</v>
      </c>
      <c r="D31" s="421" t="s">
        <v>211</v>
      </c>
      <c r="E31" s="46" t="s">
        <v>201</v>
      </c>
      <c r="F31" s="492">
        <v>30</v>
      </c>
      <c r="G31" s="469"/>
      <c r="H31" s="504">
        <v>30000</v>
      </c>
      <c r="I31" s="504">
        <v>15000</v>
      </c>
      <c r="J31" s="536" t="s">
        <v>48</v>
      </c>
    </row>
    <row r="32" spans="1:10" ht="27.6" x14ac:dyDescent="0.25">
      <c r="A32" s="85">
        <v>18</v>
      </c>
      <c r="B32" s="836"/>
      <c r="C32" s="44" t="s">
        <v>52</v>
      </c>
      <c r="D32" s="4" t="s">
        <v>51</v>
      </c>
      <c r="E32" s="46" t="s">
        <v>35</v>
      </c>
      <c r="F32" s="78">
        <v>3</v>
      </c>
      <c r="G32" s="46"/>
      <c r="H32" s="78">
        <v>0</v>
      </c>
      <c r="I32" s="78">
        <v>0</v>
      </c>
      <c r="J32" s="536" t="s">
        <v>48</v>
      </c>
    </row>
    <row r="33" spans="1:11" ht="41.4" x14ac:dyDescent="0.25">
      <c r="A33" s="85">
        <v>19</v>
      </c>
      <c r="B33" s="836"/>
      <c r="C33" s="538" t="s">
        <v>52</v>
      </c>
      <c r="D33" s="74" t="s">
        <v>212</v>
      </c>
      <c r="E33" s="465" t="s">
        <v>35</v>
      </c>
      <c r="F33" s="475">
        <v>3</v>
      </c>
      <c r="G33" s="465"/>
      <c r="H33" s="475">
        <v>75000</v>
      </c>
      <c r="I33" s="475">
        <v>0</v>
      </c>
      <c r="J33" s="536" t="s">
        <v>48</v>
      </c>
    </row>
    <row r="34" spans="1:11" ht="27.6" x14ac:dyDescent="0.25">
      <c r="A34" s="85">
        <v>20</v>
      </c>
      <c r="B34" s="836"/>
      <c r="C34" s="539">
        <v>2</v>
      </c>
      <c r="D34" s="486" t="s">
        <v>64</v>
      </c>
      <c r="E34" s="501" t="s">
        <v>60</v>
      </c>
      <c r="F34" s="522">
        <v>936</v>
      </c>
      <c r="G34" s="540"/>
      <c r="H34" s="522">
        <v>28080</v>
      </c>
      <c r="I34" s="522">
        <v>37440</v>
      </c>
      <c r="J34" s="536" t="s">
        <v>62</v>
      </c>
    </row>
    <row r="35" spans="1:11" ht="55.2" x14ac:dyDescent="0.25">
      <c r="A35" s="85">
        <v>21</v>
      </c>
      <c r="B35" s="836"/>
      <c r="C35" s="44">
        <v>2</v>
      </c>
      <c r="D35" s="4" t="s">
        <v>213</v>
      </c>
      <c r="E35" s="46" t="s">
        <v>60</v>
      </c>
      <c r="F35" s="78">
        <v>36</v>
      </c>
      <c r="G35" s="474" t="s">
        <v>214</v>
      </c>
      <c r="H35" s="78">
        <v>2500</v>
      </c>
      <c r="I35" s="78">
        <v>1080</v>
      </c>
      <c r="J35" s="536" t="s">
        <v>62</v>
      </c>
    </row>
    <row r="36" spans="1:11" ht="82.8" x14ac:dyDescent="0.25">
      <c r="A36" s="85">
        <v>22</v>
      </c>
      <c r="B36" s="836"/>
      <c r="C36" s="44">
        <v>2</v>
      </c>
      <c r="D36" s="421" t="s">
        <v>215</v>
      </c>
      <c r="E36" s="491" t="s">
        <v>60</v>
      </c>
      <c r="F36" s="504">
        <v>225</v>
      </c>
      <c r="G36" s="541" t="s">
        <v>216</v>
      </c>
      <c r="H36" s="504">
        <f>F36*800</f>
        <v>180000</v>
      </c>
      <c r="I36" s="504">
        <f>F36*500</f>
        <v>112500</v>
      </c>
      <c r="J36" s="536" t="s">
        <v>62</v>
      </c>
    </row>
    <row r="37" spans="1:11" ht="52.95" customHeight="1" x14ac:dyDescent="0.25">
      <c r="A37" s="85">
        <v>23</v>
      </c>
      <c r="B37" s="836"/>
      <c r="C37" s="537" t="s">
        <v>199</v>
      </c>
      <c r="D37" s="421" t="s">
        <v>217</v>
      </c>
      <c r="E37" s="491" t="s">
        <v>60</v>
      </c>
      <c r="F37" s="504">
        <v>4</v>
      </c>
      <c r="G37" s="542" t="s">
        <v>218</v>
      </c>
      <c r="H37" s="504">
        <f>F37*400</f>
        <v>1600</v>
      </c>
      <c r="I37" s="504">
        <f>F37*400</f>
        <v>1600</v>
      </c>
      <c r="J37" s="536" t="s">
        <v>62</v>
      </c>
    </row>
    <row r="38" spans="1:11" ht="32.4" customHeight="1" x14ac:dyDescent="0.25">
      <c r="A38" s="85">
        <v>24</v>
      </c>
      <c r="B38" s="836"/>
      <c r="C38" s="537" t="s">
        <v>199</v>
      </c>
      <c r="D38" s="421" t="s">
        <v>219</v>
      </c>
      <c r="E38" s="491" t="s">
        <v>60</v>
      </c>
      <c r="F38" s="504">
        <v>5</v>
      </c>
      <c r="G38" s="491"/>
      <c r="H38" s="504">
        <v>15000</v>
      </c>
      <c r="I38" s="504">
        <v>0</v>
      </c>
      <c r="J38" s="536" t="s">
        <v>62</v>
      </c>
    </row>
    <row r="39" spans="1:11" ht="20.399999999999999" customHeight="1" x14ac:dyDescent="0.25">
      <c r="A39" s="85">
        <v>25</v>
      </c>
      <c r="B39" s="836"/>
      <c r="C39" s="537" t="s">
        <v>199</v>
      </c>
      <c r="D39" s="4" t="s">
        <v>87</v>
      </c>
      <c r="E39" s="46" t="s">
        <v>35</v>
      </c>
      <c r="F39" s="78">
        <v>13</v>
      </c>
      <c r="G39" s="46"/>
      <c r="H39" s="78">
        <v>1690</v>
      </c>
      <c r="I39" s="78">
        <v>0</v>
      </c>
      <c r="J39" s="536" t="s">
        <v>62</v>
      </c>
      <c r="K39" s="93"/>
    </row>
    <row r="40" spans="1:11" ht="27.6" customHeight="1" thickBot="1" x14ac:dyDescent="0.3">
      <c r="A40" s="86">
        <v>26</v>
      </c>
      <c r="B40" s="939"/>
      <c r="C40" s="931" t="s">
        <v>220</v>
      </c>
      <c r="D40" s="932"/>
      <c r="E40" s="932"/>
      <c r="F40" s="932"/>
      <c r="G40" s="933"/>
      <c r="H40" s="126">
        <f>SUM(H15:H39)</f>
        <v>500930</v>
      </c>
      <c r="I40" s="126">
        <f>SUM(I15:I39)</f>
        <v>180284</v>
      </c>
      <c r="J40" s="138">
        <f>H40+I40</f>
        <v>681214</v>
      </c>
      <c r="K40" s="93"/>
    </row>
    <row r="41" spans="1:11" ht="27.6" x14ac:dyDescent="0.25">
      <c r="A41" s="82">
        <v>27</v>
      </c>
      <c r="B41" s="937" t="s">
        <v>88</v>
      </c>
      <c r="C41" s="49"/>
      <c r="D41" s="483" t="s">
        <v>221</v>
      </c>
      <c r="E41" s="450" t="s">
        <v>60</v>
      </c>
      <c r="F41" s="77">
        <v>3</v>
      </c>
      <c r="G41" s="450"/>
      <c r="H41" s="77">
        <v>9000</v>
      </c>
      <c r="I41" s="77">
        <v>0</v>
      </c>
      <c r="J41" s="535" t="s">
        <v>164</v>
      </c>
    </row>
    <row r="42" spans="1:11" ht="27.6" x14ac:dyDescent="0.25">
      <c r="A42" s="85">
        <v>28</v>
      </c>
      <c r="B42" s="846"/>
      <c r="C42" s="43"/>
      <c r="D42" s="74" t="s">
        <v>41</v>
      </c>
      <c r="E42" s="465" t="s">
        <v>42</v>
      </c>
      <c r="F42" s="494">
        <v>5</v>
      </c>
      <c r="G42" s="521" t="s">
        <v>43</v>
      </c>
      <c r="H42" s="475">
        <v>7000</v>
      </c>
      <c r="I42" s="475">
        <v>0</v>
      </c>
      <c r="J42" s="536" t="s">
        <v>164</v>
      </c>
    </row>
    <row r="43" spans="1:11" ht="16.8" x14ac:dyDescent="0.25">
      <c r="A43" s="85">
        <v>29</v>
      </c>
      <c r="B43" s="846"/>
      <c r="C43" s="43"/>
      <c r="D43" s="74" t="s">
        <v>27</v>
      </c>
      <c r="E43" s="465" t="s">
        <v>28</v>
      </c>
      <c r="F43" s="494">
        <v>16</v>
      </c>
      <c r="G43" s="467"/>
      <c r="H43" s="475">
        <v>11200</v>
      </c>
      <c r="I43" s="475">
        <v>0</v>
      </c>
      <c r="J43" s="536" t="s">
        <v>29</v>
      </c>
    </row>
    <row r="44" spans="1:11" ht="41.4" x14ac:dyDescent="0.25">
      <c r="A44" s="85">
        <v>30</v>
      </c>
      <c r="B44" s="846"/>
      <c r="C44" s="43"/>
      <c r="D44" s="4" t="s">
        <v>202</v>
      </c>
      <c r="E44" s="46"/>
      <c r="F44" s="79"/>
      <c r="G44" s="473" t="s">
        <v>222</v>
      </c>
      <c r="H44" s="78">
        <v>3000</v>
      </c>
      <c r="I44" s="78">
        <v>0</v>
      </c>
      <c r="J44" s="536" t="s">
        <v>29</v>
      </c>
    </row>
    <row r="45" spans="1:11" ht="27.6" x14ac:dyDescent="0.25">
      <c r="A45" s="85">
        <v>31</v>
      </c>
      <c r="B45" s="846"/>
      <c r="C45" s="43"/>
      <c r="D45" s="421" t="s">
        <v>200</v>
      </c>
      <c r="E45" s="46" t="s">
        <v>201</v>
      </c>
      <c r="F45" s="492">
        <v>9</v>
      </c>
      <c r="G45" s="473"/>
      <c r="H45" s="504">
        <v>0</v>
      </c>
      <c r="I45" s="504">
        <v>0</v>
      </c>
      <c r="J45" s="536" t="s">
        <v>29</v>
      </c>
    </row>
    <row r="46" spans="1:11" ht="55.2" x14ac:dyDescent="0.25">
      <c r="A46" s="85">
        <v>32</v>
      </c>
      <c r="B46" s="846"/>
      <c r="C46" s="43"/>
      <c r="D46" s="421" t="s">
        <v>176</v>
      </c>
      <c r="E46" s="46" t="s">
        <v>35</v>
      </c>
      <c r="F46" s="492">
        <v>92</v>
      </c>
      <c r="G46" s="473" t="s">
        <v>90</v>
      </c>
      <c r="H46" s="504">
        <v>2280</v>
      </c>
      <c r="I46" s="504">
        <v>2760</v>
      </c>
      <c r="J46" s="536" t="s">
        <v>31</v>
      </c>
    </row>
    <row r="47" spans="1:11" ht="55.2" x14ac:dyDescent="0.25">
      <c r="A47" s="85">
        <v>33</v>
      </c>
      <c r="B47" s="846"/>
      <c r="C47" s="43"/>
      <c r="D47" s="421" t="s">
        <v>223</v>
      </c>
      <c r="E47" s="46" t="s">
        <v>60</v>
      </c>
      <c r="F47" s="492">
        <v>15</v>
      </c>
      <c r="G47" s="473" t="s">
        <v>214</v>
      </c>
      <c r="H47" s="504">
        <v>800</v>
      </c>
      <c r="I47" s="504">
        <v>450</v>
      </c>
      <c r="J47" s="536" t="s">
        <v>31</v>
      </c>
    </row>
    <row r="48" spans="1:11" ht="30" customHeight="1" x14ac:dyDescent="0.25">
      <c r="A48" s="85">
        <v>34</v>
      </c>
      <c r="B48" s="846"/>
      <c r="C48" s="43"/>
      <c r="D48" s="421" t="s">
        <v>45</v>
      </c>
      <c r="E48" s="46" t="s">
        <v>42</v>
      </c>
      <c r="F48" s="492">
        <v>5</v>
      </c>
      <c r="G48" s="473" t="s">
        <v>46</v>
      </c>
      <c r="H48" s="504">
        <v>2000</v>
      </c>
      <c r="I48" s="504">
        <v>0</v>
      </c>
      <c r="J48" s="536" t="s">
        <v>31</v>
      </c>
    </row>
    <row r="49" spans="1:11" ht="41.4" x14ac:dyDescent="0.25">
      <c r="A49" s="85">
        <v>35</v>
      </c>
      <c r="B49" s="846"/>
      <c r="C49" s="139"/>
      <c r="D49" s="4" t="s">
        <v>91</v>
      </c>
      <c r="E49" s="46"/>
      <c r="F49" s="492"/>
      <c r="G49" s="469" t="s">
        <v>63</v>
      </c>
      <c r="H49" s="504">
        <v>1500</v>
      </c>
      <c r="I49" s="504">
        <v>1000</v>
      </c>
      <c r="J49" s="536" t="s">
        <v>31</v>
      </c>
      <c r="K49" s="93"/>
    </row>
    <row r="50" spans="1:11" ht="27.6" x14ac:dyDescent="0.25">
      <c r="A50" s="85">
        <v>36</v>
      </c>
      <c r="B50" s="846"/>
      <c r="C50" s="43"/>
      <c r="D50" s="74" t="s">
        <v>175</v>
      </c>
      <c r="E50" s="46" t="s">
        <v>60</v>
      </c>
      <c r="F50" s="492">
        <v>19</v>
      </c>
      <c r="G50" s="473"/>
      <c r="H50" s="504">
        <v>17100</v>
      </c>
      <c r="I50" s="504">
        <v>0</v>
      </c>
      <c r="J50" s="536" t="s">
        <v>44</v>
      </c>
    </row>
    <row r="51" spans="1:11" ht="13.8" x14ac:dyDescent="0.25">
      <c r="A51" s="85">
        <v>37</v>
      </c>
      <c r="B51" s="846"/>
      <c r="C51" s="43"/>
      <c r="D51" s="421" t="s">
        <v>98</v>
      </c>
      <c r="E51" s="46" t="s">
        <v>60</v>
      </c>
      <c r="F51" s="492">
        <v>78</v>
      </c>
      <c r="G51" s="473"/>
      <c r="H51" s="504">
        <v>70200</v>
      </c>
      <c r="I51" s="504">
        <v>0</v>
      </c>
      <c r="J51" s="536" t="s">
        <v>44</v>
      </c>
    </row>
    <row r="52" spans="1:11" ht="27.6" x14ac:dyDescent="0.25">
      <c r="A52" s="85">
        <v>38</v>
      </c>
      <c r="B52" s="846"/>
      <c r="C52" s="507"/>
      <c r="D52" s="421" t="s">
        <v>219</v>
      </c>
      <c r="E52" s="491" t="s">
        <v>60</v>
      </c>
      <c r="F52" s="492">
        <v>3</v>
      </c>
      <c r="G52" s="491"/>
      <c r="H52" s="504">
        <v>9000</v>
      </c>
      <c r="I52" s="504">
        <v>0</v>
      </c>
      <c r="J52" s="536" t="s">
        <v>62</v>
      </c>
    </row>
    <row r="53" spans="1:11" ht="27" customHeight="1" thickBot="1" x14ac:dyDescent="0.3">
      <c r="A53" s="86">
        <v>39</v>
      </c>
      <c r="B53" s="938"/>
      <c r="C53" s="929" t="s">
        <v>224</v>
      </c>
      <c r="D53" s="887"/>
      <c r="E53" s="887"/>
      <c r="F53" s="887"/>
      <c r="G53" s="930"/>
      <c r="H53" s="135">
        <f>SUM(H41:H52)</f>
        <v>133080</v>
      </c>
      <c r="I53" s="135">
        <f>SUM(I41:I52)</f>
        <v>4210</v>
      </c>
      <c r="J53" s="138">
        <f>H53+I53</f>
        <v>137290</v>
      </c>
      <c r="K53" s="93"/>
    </row>
    <row r="54" spans="1:11" ht="27.6" x14ac:dyDescent="0.25">
      <c r="A54" s="82">
        <v>40</v>
      </c>
      <c r="B54" s="926">
        <v>218</v>
      </c>
      <c r="C54" s="463"/>
      <c r="D54" s="486" t="s">
        <v>225</v>
      </c>
      <c r="E54" s="501" t="s">
        <v>201</v>
      </c>
      <c r="F54" s="502">
        <v>4</v>
      </c>
      <c r="G54" s="521"/>
      <c r="H54" s="475">
        <v>2000</v>
      </c>
      <c r="I54" s="475">
        <v>0</v>
      </c>
      <c r="J54" s="543" t="s">
        <v>164</v>
      </c>
    </row>
    <row r="55" spans="1:11" ht="27.6" x14ac:dyDescent="0.25">
      <c r="A55" s="85">
        <v>41</v>
      </c>
      <c r="B55" s="927"/>
      <c r="C55" s="490"/>
      <c r="D55" s="4" t="s">
        <v>41</v>
      </c>
      <c r="E55" s="491" t="s">
        <v>42</v>
      </c>
      <c r="F55" s="492">
        <v>5</v>
      </c>
      <c r="G55" s="473" t="s">
        <v>43</v>
      </c>
      <c r="H55" s="78">
        <v>7000</v>
      </c>
      <c r="I55" s="78">
        <v>0</v>
      </c>
      <c r="J55" s="536" t="s">
        <v>164</v>
      </c>
    </row>
    <row r="56" spans="1:11" ht="27.6" x14ac:dyDescent="0.25">
      <c r="A56" s="85">
        <v>42</v>
      </c>
      <c r="B56" s="927"/>
      <c r="C56" s="490" t="s">
        <v>92</v>
      </c>
      <c r="D56" s="4" t="s">
        <v>27</v>
      </c>
      <c r="E56" s="491" t="s">
        <v>28</v>
      </c>
      <c r="F56" s="492">
        <v>68</v>
      </c>
      <c r="G56" s="469"/>
      <c r="H56" s="78">
        <v>47600</v>
      </c>
      <c r="I56" s="78">
        <v>0</v>
      </c>
      <c r="J56" s="536" t="s">
        <v>29</v>
      </c>
    </row>
    <row r="57" spans="1:11" ht="41.4" x14ac:dyDescent="0.25">
      <c r="A57" s="85">
        <v>43</v>
      </c>
      <c r="B57" s="927"/>
      <c r="C57" s="490"/>
      <c r="D57" s="4" t="s">
        <v>202</v>
      </c>
      <c r="E57" s="491"/>
      <c r="F57" s="492"/>
      <c r="G57" s="473" t="s">
        <v>203</v>
      </c>
      <c r="H57" s="78">
        <v>5000</v>
      </c>
      <c r="I57" s="78">
        <v>0</v>
      </c>
      <c r="J57" s="536" t="s">
        <v>29</v>
      </c>
    </row>
    <row r="58" spans="1:11" ht="41.4" x14ac:dyDescent="0.25">
      <c r="A58" s="85">
        <v>44</v>
      </c>
      <c r="B58" s="927"/>
      <c r="C58" s="463" t="s">
        <v>94</v>
      </c>
      <c r="D58" s="4" t="s">
        <v>40</v>
      </c>
      <c r="E58" s="46"/>
      <c r="F58" s="78"/>
      <c r="G58" s="469" t="s">
        <v>63</v>
      </c>
      <c r="H58" s="78">
        <v>1500</v>
      </c>
      <c r="I58" s="78">
        <v>1000</v>
      </c>
      <c r="J58" s="536" t="s">
        <v>31</v>
      </c>
    </row>
    <row r="59" spans="1:11" ht="69" x14ac:dyDescent="0.25">
      <c r="A59" s="85">
        <v>45</v>
      </c>
      <c r="B59" s="927"/>
      <c r="C59" s="490" t="s">
        <v>92</v>
      </c>
      <c r="D59" s="4" t="s">
        <v>176</v>
      </c>
      <c r="E59" s="46" t="s">
        <v>35</v>
      </c>
      <c r="F59" s="79">
        <v>92</v>
      </c>
      <c r="G59" s="473" t="s">
        <v>99</v>
      </c>
      <c r="H59" s="78">
        <v>1950</v>
      </c>
      <c r="I59" s="78">
        <v>2760</v>
      </c>
      <c r="J59" s="536" t="s">
        <v>31</v>
      </c>
    </row>
    <row r="60" spans="1:11" ht="13.8" x14ac:dyDescent="0.25">
      <c r="A60" s="85">
        <v>46</v>
      </c>
      <c r="B60" s="927"/>
      <c r="C60" s="490" t="s">
        <v>226</v>
      </c>
      <c r="D60" s="4" t="s">
        <v>227</v>
      </c>
      <c r="E60" s="46" t="s">
        <v>60</v>
      </c>
      <c r="F60" s="79">
        <v>23</v>
      </c>
      <c r="G60" s="473"/>
      <c r="H60" s="78">
        <v>23000</v>
      </c>
      <c r="I60" s="78">
        <v>0</v>
      </c>
      <c r="J60" s="536" t="s">
        <v>31</v>
      </c>
    </row>
    <row r="61" spans="1:11" ht="124.2" x14ac:dyDescent="0.25">
      <c r="A61" s="85">
        <v>47</v>
      </c>
      <c r="B61" s="927"/>
      <c r="C61" s="544" t="s">
        <v>92</v>
      </c>
      <c r="D61" s="4" t="s">
        <v>76</v>
      </c>
      <c r="E61" s="46" t="s">
        <v>28</v>
      </c>
      <c r="F61" s="78">
        <v>217</v>
      </c>
      <c r="G61" s="503" t="s">
        <v>124</v>
      </c>
      <c r="H61" s="78">
        <v>4550</v>
      </c>
      <c r="I61" s="78">
        <v>6510</v>
      </c>
      <c r="J61" s="536" t="s">
        <v>31</v>
      </c>
    </row>
    <row r="62" spans="1:11" ht="124.2" x14ac:dyDescent="0.25">
      <c r="A62" s="85">
        <v>48</v>
      </c>
      <c r="B62" s="927"/>
      <c r="C62" s="490" t="s">
        <v>161</v>
      </c>
      <c r="D62" s="74" t="s">
        <v>228</v>
      </c>
      <c r="E62" s="465" t="s">
        <v>60</v>
      </c>
      <c r="F62" s="494">
        <v>190</v>
      </c>
      <c r="G62" s="471" t="s">
        <v>124</v>
      </c>
      <c r="H62" s="475">
        <v>4000</v>
      </c>
      <c r="I62" s="475">
        <v>5700</v>
      </c>
      <c r="J62" s="536" t="s">
        <v>31</v>
      </c>
    </row>
    <row r="63" spans="1:11" ht="55.2" x14ac:dyDescent="0.25">
      <c r="A63" s="85">
        <v>49</v>
      </c>
      <c r="B63" s="927"/>
      <c r="C63" s="490" t="s">
        <v>92</v>
      </c>
      <c r="D63" s="74" t="s">
        <v>83</v>
      </c>
      <c r="E63" s="465" t="s">
        <v>60</v>
      </c>
      <c r="F63" s="494">
        <v>29</v>
      </c>
      <c r="G63" s="521" t="s">
        <v>229</v>
      </c>
      <c r="H63" s="475">
        <v>12000</v>
      </c>
      <c r="I63" s="475">
        <v>11600</v>
      </c>
      <c r="J63" s="536" t="s">
        <v>31</v>
      </c>
    </row>
    <row r="64" spans="1:11" ht="69" x14ac:dyDescent="0.25">
      <c r="A64" s="85">
        <v>50</v>
      </c>
      <c r="B64" s="927"/>
      <c r="C64" s="490" t="s">
        <v>161</v>
      </c>
      <c r="D64" s="74" t="s">
        <v>230</v>
      </c>
      <c r="E64" s="465" t="s">
        <v>60</v>
      </c>
      <c r="F64" s="494">
        <v>30</v>
      </c>
      <c r="G64" s="473" t="s">
        <v>231</v>
      </c>
      <c r="H64" s="475">
        <v>2000</v>
      </c>
      <c r="I64" s="475">
        <v>900</v>
      </c>
      <c r="J64" s="536" t="s">
        <v>31</v>
      </c>
    </row>
    <row r="65" spans="1:11" ht="27.6" x14ac:dyDescent="0.25">
      <c r="A65" s="85">
        <v>51</v>
      </c>
      <c r="B65" s="927"/>
      <c r="C65" s="490"/>
      <c r="D65" s="74" t="s">
        <v>45</v>
      </c>
      <c r="E65" s="465" t="s">
        <v>42</v>
      </c>
      <c r="F65" s="494">
        <v>5</v>
      </c>
      <c r="G65" s="521" t="s">
        <v>46</v>
      </c>
      <c r="H65" s="475">
        <v>4000</v>
      </c>
      <c r="I65" s="475">
        <v>0</v>
      </c>
      <c r="J65" s="536" t="s">
        <v>31</v>
      </c>
    </row>
    <row r="66" spans="1:11" ht="41.4" x14ac:dyDescent="0.25">
      <c r="A66" s="85">
        <v>52</v>
      </c>
      <c r="B66" s="927"/>
      <c r="C66" s="490" t="s">
        <v>95</v>
      </c>
      <c r="D66" s="74" t="s">
        <v>232</v>
      </c>
      <c r="E66" s="465" t="s">
        <v>35</v>
      </c>
      <c r="F66" s="494">
        <v>1</v>
      </c>
      <c r="G66" s="467"/>
      <c r="H66" s="475">
        <v>6000</v>
      </c>
      <c r="I66" s="475">
        <v>1000</v>
      </c>
      <c r="J66" s="536" t="s">
        <v>31</v>
      </c>
    </row>
    <row r="67" spans="1:11" ht="13.8" x14ac:dyDescent="0.25">
      <c r="A67" s="85">
        <v>53</v>
      </c>
      <c r="B67" s="927"/>
      <c r="C67" s="490" t="s">
        <v>102</v>
      </c>
      <c r="D67" s="486" t="s">
        <v>233</v>
      </c>
      <c r="E67" s="465" t="s">
        <v>60</v>
      </c>
      <c r="F67" s="502">
        <v>36</v>
      </c>
      <c r="G67" s="521"/>
      <c r="H67" s="522">
        <v>46000</v>
      </c>
      <c r="I67" s="522">
        <v>0</v>
      </c>
      <c r="J67" s="536" t="s">
        <v>44</v>
      </c>
    </row>
    <row r="68" spans="1:11" ht="27.6" x14ac:dyDescent="0.25">
      <c r="A68" s="85">
        <v>54</v>
      </c>
      <c r="B68" s="927"/>
      <c r="C68" s="490" t="s">
        <v>92</v>
      </c>
      <c r="D68" s="421" t="s">
        <v>175</v>
      </c>
      <c r="E68" s="46" t="s">
        <v>28</v>
      </c>
      <c r="F68" s="492">
        <v>91</v>
      </c>
      <c r="G68" s="469" t="s">
        <v>63</v>
      </c>
      <c r="H68" s="504">
        <f>F68*900</f>
        <v>81900</v>
      </c>
      <c r="I68" s="504">
        <v>0</v>
      </c>
      <c r="J68" s="536" t="s">
        <v>44</v>
      </c>
    </row>
    <row r="69" spans="1:11" ht="13.8" x14ac:dyDescent="0.25">
      <c r="A69" s="85">
        <v>55</v>
      </c>
      <c r="B69" s="927"/>
      <c r="C69" s="490" t="s">
        <v>94</v>
      </c>
      <c r="D69" s="421" t="s">
        <v>98</v>
      </c>
      <c r="E69" s="46" t="s">
        <v>60</v>
      </c>
      <c r="F69" s="492">
        <v>257</v>
      </c>
      <c r="G69" s="469"/>
      <c r="H69" s="504">
        <v>231300</v>
      </c>
      <c r="I69" s="504">
        <v>0</v>
      </c>
      <c r="J69" s="536" t="s">
        <v>44</v>
      </c>
    </row>
    <row r="70" spans="1:11" ht="41.4" x14ac:dyDescent="0.25">
      <c r="A70" s="85">
        <v>56</v>
      </c>
      <c r="B70" s="927"/>
      <c r="C70" s="490" t="s">
        <v>190</v>
      </c>
      <c r="D70" s="421" t="s">
        <v>234</v>
      </c>
      <c r="E70" s="46" t="s">
        <v>235</v>
      </c>
      <c r="F70" s="545"/>
      <c r="G70" s="473" t="s">
        <v>236</v>
      </c>
      <c r="H70" s="504">
        <v>3000</v>
      </c>
      <c r="I70" s="504">
        <v>0</v>
      </c>
      <c r="J70" s="536" t="s">
        <v>48</v>
      </c>
    </row>
    <row r="71" spans="1:11" ht="41.4" x14ac:dyDescent="0.25">
      <c r="A71" s="85">
        <v>57</v>
      </c>
      <c r="B71" s="927"/>
      <c r="C71" s="546" t="s">
        <v>92</v>
      </c>
      <c r="D71" s="421" t="s">
        <v>237</v>
      </c>
      <c r="E71" s="491" t="s">
        <v>60</v>
      </c>
      <c r="F71" s="545">
        <v>50</v>
      </c>
      <c r="G71" s="508" t="s">
        <v>207</v>
      </c>
      <c r="H71" s="504">
        <v>10000</v>
      </c>
      <c r="I71" s="504">
        <v>20000</v>
      </c>
      <c r="J71" s="536" t="s">
        <v>48</v>
      </c>
    </row>
    <row r="72" spans="1:11" ht="27.6" x14ac:dyDescent="0.25">
      <c r="A72" s="85">
        <v>58</v>
      </c>
      <c r="B72" s="927"/>
      <c r="C72" s="547" t="s">
        <v>92</v>
      </c>
      <c r="D72" s="421" t="s">
        <v>51</v>
      </c>
      <c r="E72" s="491" t="s">
        <v>35</v>
      </c>
      <c r="F72" s="504">
        <v>5</v>
      </c>
      <c r="G72" s="491"/>
      <c r="H72" s="504">
        <v>0</v>
      </c>
      <c r="I72" s="504">
        <v>0</v>
      </c>
      <c r="J72" s="536" t="s">
        <v>48</v>
      </c>
      <c r="K72" s="93"/>
    </row>
    <row r="73" spans="1:11" ht="27.6" x14ac:dyDescent="0.25">
      <c r="A73" s="85">
        <v>59</v>
      </c>
      <c r="B73" s="927"/>
      <c r="C73" s="548" t="s">
        <v>94</v>
      </c>
      <c r="D73" s="4" t="s">
        <v>64</v>
      </c>
      <c r="E73" s="46" t="s">
        <v>60</v>
      </c>
      <c r="F73" s="78">
        <v>914</v>
      </c>
      <c r="G73" s="474"/>
      <c r="H73" s="78">
        <v>31200</v>
      </c>
      <c r="I73" s="78">
        <v>36560</v>
      </c>
      <c r="J73" s="536" t="s">
        <v>62</v>
      </c>
    </row>
    <row r="74" spans="1:11" ht="69" x14ac:dyDescent="0.25">
      <c r="A74" s="85">
        <v>60</v>
      </c>
      <c r="B74" s="927"/>
      <c r="C74" s="46" t="s">
        <v>238</v>
      </c>
      <c r="D74" s="4" t="s">
        <v>223</v>
      </c>
      <c r="E74" s="46" t="s">
        <v>60</v>
      </c>
      <c r="F74" s="78">
        <v>147</v>
      </c>
      <c r="G74" s="474" t="s">
        <v>239</v>
      </c>
      <c r="H74" s="78">
        <v>3300</v>
      </c>
      <c r="I74" s="78">
        <v>4410</v>
      </c>
      <c r="J74" s="536" t="s">
        <v>62</v>
      </c>
    </row>
    <row r="75" spans="1:11" ht="27.6" x14ac:dyDescent="0.25">
      <c r="A75" s="85">
        <v>61</v>
      </c>
      <c r="B75" s="927"/>
      <c r="C75" s="549" t="s">
        <v>95</v>
      </c>
      <c r="D75" s="4" t="s">
        <v>219</v>
      </c>
      <c r="E75" s="46" t="s">
        <v>60</v>
      </c>
      <c r="F75" s="78">
        <v>2</v>
      </c>
      <c r="G75" s="46"/>
      <c r="H75" s="78">
        <v>6000</v>
      </c>
      <c r="I75" s="78">
        <v>0</v>
      </c>
      <c r="J75" s="536" t="s">
        <v>62</v>
      </c>
    </row>
    <row r="76" spans="1:11" ht="27.6" x14ac:dyDescent="0.25">
      <c r="A76" s="85">
        <v>62</v>
      </c>
      <c r="B76" s="927"/>
      <c r="C76" s="549" t="s">
        <v>92</v>
      </c>
      <c r="D76" s="4" t="s">
        <v>87</v>
      </c>
      <c r="E76" s="46" t="s">
        <v>35</v>
      </c>
      <c r="F76" s="78">
        <v>37</v>
      </c>
      <c r="G76" s="46"/>
      <c r="H76" s="78">
        <v>4810</v>
      </c>
      <c r="I76" s="78">
        <v>0</v>
      </c>
      <c r="J76" s="536" t="s">
        <v>127</v>
      </c>
    </row>
    <row r="77" spans="1:11" ht="26.4" customHeight="1" thickBot="1" x14ac:dyDescent="0.3">
      <c r="A77" s="86">
        <v>63</v>
      </c>
      <c r="B77" s="928"/>
      <c r="C77" s="934" t="s">
        <v>240</v>
      </c>
      <c r="D77" s="935"/>
      <c r="E77" s="935"/>
      <c r="F77" s="935"/>
      <c r="G77" s="936"/>
      <c r="H77" s="135">
        <f>SUM(H54:H76)</f>
        <v>538110</v>
      </c>
      <c r="I77" s="135">
        <f>SUM(I54:I76)</f>
        <v>90440</v>
      </c>
      <c r="J77" s="138">
        <f>H77+I77</f>
        <v>628550</v>
      </c>
      <c r="K77" s="93"/>
    </row>
    <row r="78" spans="1:11" ht="17.399999999999999" thickBot="1" x14ac:dyDescent="0.3">
      <c r="A78" s="22"/>
      <c r="B78" s="25"/>
      <c r="C78" s="136"/>
      <c r="D78" s="906" t="s">
        <v>241</v>
      </c>
      <c r="E78" s="906"/>
      <c r="F78" s="906"/>
      <c r="G78" s="906"/>
      <c r="H78" s="137">
        <f>H40+H53+H77</f>
        <v>1172120</v>
      </c>
      <c r="I78" s="137">
        <f>I40+I53+I77</f>
        <v>274934</v>
      </c>
      <c r="J78" s="137">
        <f>H78+I78</f>
        <v>1447054</v>
      </c>
    </row>
    <row r="79" spans="1:11" ht="21" customHeight="1" x14ac:dyDescent="0.3">
      <c r="C79" s="924" t="s">
        <v>242</v>
      </c>
      <c r="D79" s="924"/>
      <c r="E79" s="924"/>
      <c r="F79" s="925" t="s">
        <v>243</v>
      </c>
      <c r="G79" s="925"/>
      <c r="H79" s="924" t="s">
        <v>244</v>
      </c>
      <c r="I79" s="924"/>
    </row>
    <row r="80" spans="1:11" ht="24.6" customHeight="1" x14ac:dyDescent="0.3">
      <c r="C80" s="134" t="s">
        <v>134</v>
      </c>
      <c r="D80" s="134"/>
      <c r="E80" s="377"/>
      <c r="F80" s="377"/>
      <c r="G80" s="377"/>
      <c r="H80" s="134"/>
      <c r="I80" s="377"/>
    </row>
  </sheetData>
  <sortState ref="A54:L76">
    <sortCondition ref="J54:J76" customList="Январь,Февраль,Март,Апрель,Май,Июнь,Июль,Август,Сентябрь,Октябрь,Ноябрь,Декабрь"/>
  </sortState>
  <mergeCells count="24">
    <mergeCell ref="I12:I13"/>
    <mergeCell ref="J11:J13"/>
    <mergeCell ref="B54:B77"/>
    <mergeCell ref="C53:G53"/>
    <mergeCell ref="C40:G40"/>
    <mergeCell ref="C77:G77"/>
    <mergeCell ref="B41:B53"/>
    <mergeCell ref="B15:B40"/>
    <mergeCell ref="C79:E79"/>
    <mergeCell ref="D78:G78"/>
    <mergeCell ref="H79:I79"/>
    <mergeCell ref="F79:G79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H12:H13"/>
  </mergeCells>
  <pageMargins left="0.25" right="0.25" top="0.75" bottom="0.75" header="0.3" footer="0.3"/>
  <pageSetup paperSize="9" scale="84" fitToWidth="0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52"/>
  <sheetViews>
    <sheetView zoomScale="80" zoomScaleNormal="80" workbookViewId="0">
      <selection activeCell="O15" sqref="O15"/>
    </sheetView>
  </sheetViews>
  <sheetFormatPr defaultRowHeight="13.2" x14ac:dyDescent="0.25"/>
  <cols>
    <col min="1" max="1" width="6.6640625" customWidth="1"/>
    <col min="2" max="2" width="10.109375" customWidth="1"/>
    <col min="4" max="4" width="32.6640625" customWidth="1"/>
    <col min="5" max="5" width="13.88671875" customWidth="1"/>
    <col min="6" max="6" width="12.6640625" customWidth="1"/>
    <col min="7" max="7" width="14.44140625" customWidth="1"/>
    <col min="8" max="8" width="15" customWidth="1"/>
    <col min="9" max="9" width="18.33203125" customWidth="1"/>
    <col min="11" max="11" width="11.88671875" customWidth="1"/>
    <col min="12" max="12" width="14.5546875" customWidth="1"/>
  </cols>
  <sheetData>
    <row r="1" spans="1:12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4"/>
      <c r="J1" s="125"/>
      <c r="K1" s="125"/>
      <c r="L1" s="94"/>
    </row>
    <row r="2" spans="1:12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4"/>
      <c r="J2" s="125"/>
      <c r="K2" s="125"/>
      <c r="L2" s="94"/>
    </row>
    <row r="3" spans="1:12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4"/>
      <c r="J3" s="125"/>
      <c r="K3" s="125"/>
      <c r="L3" s="94"/>
    </row>
    <row r="4" spans="1:12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4"/>
      <c r="J4" s="125"/>
      <c r="K4" s="125"/>
      <c r="L4" s="94"/>
    </row>
    <row r="5" spans="1:12" ht="18" x14ac:dyDescent="0.25">
      <c r="A5" s="124"/>
      <c r="B5" s="125"/>
      <c r="C5" s="125" t="s">
        <v>173</v>
      </c>
      <c r="D5" s="125" t="s">
        <v>196</v>
      </c>
      <c r="E5" s="124"/>
      <c r="F5" s="124"/>
      <c r="G5" s="124"/>
      <c r="H5" s="125"/>
      <c r="I5" s="124"/>
      <c r="J5" s="125"/>
      <c r="K5" s="125"/>
      <c r="L5" s="94"/>
    </row>
    <row r="6" spans="1:12" ht="17.399999999999999" x14ac:dyDescent="0.25">
      <c r="A6" s="395"/>
      <c r="B6" s="94"/>
      <c r="C6" s="94"/>
      <c r="D6" s="94"/>
      <c r="E6" s="395"/>
      <c r="F6" s="395"/>
      <c r="G6" s="395"/>
      <c r="H6" s="94"/>
      <c r="I6" s="395"/>
      <c r="J6" s="94"/>
      <c r="K6" s="94"/>
      <c r="L6" s="94"/>
    </row>
    <row r="7" spans="1:12" ht="18" x14ac:dyDescent="0.25">
      <c r="A7" s="1010" t="s">
        <v>5</v>
      </c>
      <c r="B7" s="1010"/>
      <c r="C7" s="1010"/>
      <c r="D7" s="1010"/>
      <c r="E7" s="1010"/>
      <c r="F7" s="1010"/>
      <c r="G7" s="1010"/>
      <c r="H7" s="1010"/>
      <c r="I7" s="1010"/>
      <c r="J7" s="94"/>
      <c r="K7" s="94"/>
      <c r="L7" s="94"/>
    </row>
    <row r="8" spans="1:12" ht="18" x14ac:dyDescent="0.25">
      <c r="A8" s="1010" t="s">
        <v>6</v>
      </c>
      <c r="B8" s="1010"/>
      <c r="C8" s="1010"/>
      <c r="D8" s="1010"/>
      <c r="E8" s="1010"/>
      <c r="F8" s="1010"/>
      <c r="G8" s="1010"/>
      <c r="H8" s="1010"/>
      <c r="I8" s="1010"/>
      <c r="J8" s="94"/>
      <c r="K8" s="94"/>
      <c r="L8" s="94"/>
    </row>
    <row r="9" spans="1:12" ht="18" x14ac:dyDescent="0.25">
      <c r="A9" s="1010" t="s">
        <v>197</v>
      </c>
      <c r="B9" s="1010"/>
      <c r="C9" s="1010"/>
      <c r="D9" s="1010"/>
      <c r="E9" s="1010"/>
      <c r="F9" s="1010"/>
      <c r="G9" s="1010"/>
      <c r="H9" s="1010"/>
      <c r="I9" s="1010"/>
      <c r="J9" s="94"/>
      <c r="K9" s="94"/>
      <c r="L9" s="94"/>
    </row>
    <row r="10" spans="1:12" ht="13.8" thickBot="1" x14ac:dyDescent="0.3">
      <c r="A10" s="405"/>
      <c r="E10" s="405"/>
      <c r="F10" s="405"/>
      <c r="G10" s="405"/>
      <c r="I10" s="405"/>
    </row>
    <row r="11" spans="1:12" ht="13.95" customHeight="1" thickBot="1" x14ac:dyDescent="0.3">
      <c r="A11" s="972" t="s">
        <v>8</v>
      </c>
      <c r="B11" s="1011" t="s">
        <v>9</v>
      </c>
      <c r="C11" s="972" t="s">
        <v>10</v>
      </c>
      <c r="D11" s="1014" t="s">
        <v>11</v>
      </c>
      <c r="E11" s="972" t="s">
        <v>12</v>
      </c>
      <c r="F11" s="1011" t="s">
        <v>13</v>
      </c>
      <c r="G11" s="972" t="s">
        <v>14</v>
      </c>
      <c r="H11" s="1017" t="s">
        <v>15</v>
      </c>
      <c r="I11" s="1018"/>
      <c r="J11" s="1002" t="s">
        <v>16</v>
      </c>
      <c r="K11" s="1003"/>
      <c r="L11" s="94"/>
    </row>
    <row r="12" spans="1:12" ht="13.2" customHeight="1" x14ac:dyDescent="0.25">
      <c r="A12" s="961"/>
      <c r="B12" s="1012"/>
      <c r="C12" s="961"/>
      <c r="D12" s="1015"/>
      <c r="E12" s="961"/>
      <c r="F12" s="1012"/>
      <c r="G12" s="961"/>
      <c r="H12" s="1007" t="s">
        <v>17</v>
      </c>
      <c r="I12" s="1007" t="s">
        <v>18</v>
      </c>
      <c r="J12" s="968"/>
      <c r="K12" s="1004"/>
      <c r="L12" s="94"/>
    </row>
    <row r="13" spans="1:12" ht="26.4" customHeight="1" thickBot="1" x14ac:dyDescent="0.3">
      <c r="A13" s="973"/>
      <c r="B13" s="1013"/>
      <c r="C13" s="973"/>
      <c r="D13" s="1016"/>
      <c r="E13" s="973"/>
      <c r="F13" s="1013"/>
      <c r="G13" s="973"/>
      <c r="H13" s="1008"/>
      <c r="I13" s="1008"/>
      <c r="J13" s="1005"/>
      <c r="K13" s="1006"/>
      <c r="L13" s="94"/>
    </row>
    <row r="14" spans="1:12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97">
        <v>8</v>
      </c>
      <c r="I14" s="98">
        <v>9</v>
      </c>
      <c r="J14" s="1009">
        <v>10</v>
      </c>
      <c r="K14" s="1001"/>
      <c r="L14" s="94"/>
    </row>
    <row r="15" spans="1:12" ht="39" customHeight="1" thickBot="1" x14ac:dyDescent="0.3">
      <c r="A15" s="99">
        <v>1</v>
      </c>
      <c r="B15" s="972" t="s">
        <v>245</v>
      </c>
      <c r="C15" s="100" t="s">
        <v>63</v>
      </c>
      <c r="D15" s="101" t="s">
        <v>246</v>
      </c>
      <c r="E15" s="102" t="s">
        <v>201</v>
      </c>
      <c r="F15" s="103">
        <v>1</v>
      </c>
      <c r="G15" s="386" t="s">
        <v>247</v>
      </c>
      <c r="H15" s="104">
        <v>1000</v>
      </c>
      <c r="I15" s="104">
        <v>500</v>
      </c>
      <c r="J15" s="996" t="s">
        <v>44</v>
      </c>
      <c r="K15" s="997"/>
      <c r="L15" s="94"/>
    </row>
    <row r="16" spans="1:12" ht="36" customHeight="1" thickBot="1" x14ac:dyDescent="0.3">
      <c r="A16" s="99">
        <v>2</v>
      </c>
      <c r="B16" s="961"/>
      <c r="C16" s="105" t="s">
        <v>26</v>
      </c>
      <c r="D16" s="101" t="s">
        <v>248</v>
      </c>
      <c r="E16" s="102" t="s">
        <v>249</v>
      </c>
      <c r="F16" s="103">
        <v>2</v>
      </c>
      <c r="G16" s="386"/>
      <c r="H16" s="104">
        <v>500</v>
      </c>
      <c r="I16" s="104">
        <v>0</v>
      </c>
      <c r="J16" s="989" t="s">
        <v>62</v>
      </c>
      <c r="K16" s="990"/>
      <c r="L16" s="94"/>
    </row>
    <row r="17" spans="1:12" ht="36.6" customHeight="1" thickBot="1" x14ac:dyDescent="0.35">
      <c r="A17" s="99">
        <v>3</v>
      </c>
      <c r="B17" s="961"/>
      <c r="C17" s="105" t="s">
        <v>26</v>
      </c>
      <c r="D17" s="101" t="s">
        <v>250</v>
      </c>
      <c r="E17" s="102" t="s">
        <v>60</v>
      </c>
      <c r="F17" s="103">
        <v>1</v>
      </c>
      <c r="G17" s="386" t="s">
        <v>251</v>
      </c>
      <c r="H17" s="104">
        <v>1000</v>
      </c>
      <c r="I17" s="104">
        <v>0</v>
      </c>
      <c r="J17" s="989" t="s">
        <v>62</v>
      </c>
      <c r="K17" s="990"/>
      <c r="L17" s="106"/>
    </row>
    <row r="18" spans="1:12" ht="36.6" customHeight="1" thickBot="1" x14ac:dyDescent="0.35">
      <c r="A18" s="99"/>
      <c r="B18" s="962"/>
      <c r="C18" s="978" t="s">
        <v>252</v>
      </c>
      <c r="D18" s="979"/>
      <c r="E18" s="979"/>
      <c r="F18" s="979"/>
      <c r="G18" s="980"/>
      <c r="H18" s="127">
        <f>SUM(H15:H17)</f>
        <v>2500</v>
      </c>
      <c r="I18" s="127">
        <f>SUM(I15:I17)</f>
        <v>500</v>
      </c>
      <c r="J18" s="1000">
        <f>H18+I18</f>
        <v>3000</v>
      </c>
      <c r="K18" s="1001"/>
      <c r="L18" s="106"/>
    </row>
    <row r="19" spans="1:12" ht="40.200000000000003" customHeight="1" thickBot="1" x14ac:dyDescent="0.3">
      <c r="A19" s="99">
        <v>4</v>
      </c>
      <c r="B19" s="960" t="s">
        <v>253</v>
      </c>
      <c r="C19" s="100"/>
      <c r="D19" s="101" t="s">
        <v>246</v>
      </c>
      <c r="E19" s="102" t="s">
        <v>201</v>
      </c>
      <c r="F19" s="103">
        <v>1</v>
      </c>
      <c r="G19" s="386" t="s">
        <v>247</v>
      </c>
      <c r="H19" s="104">
        <v>1000</v>
      </c>
      <c r="I19" s="104">
        <v>500</v>
      </c>
      <c r="J19" s="989" t="s">
        <v>44</v>
      </c>
      <c r="K19" s="990"/>
      <c r="L19" s="94"/>
    </row>
    <row r="20" spans="1:12" ht="39.6" customHeight="1" thickBot="1" x14ac:dyDescent="0.3">
      <c r="A20" s="99">
        <v>5</v>
      </c>
      <c r="B20" s="961"/>
      <c r="C20" s="105" t="s">
        <v>26</v>
      </c>
      <c r="D20" s="101" t="s">
        <v>248</v>
      </c>
      <c r="E20" s="102" t="s">
        <v>249</v>
      </c>
      <c r="F20" s="103">
        <v>2</v>
      </c>
      <c r="G20" s="386"/>
      <c r="H20" s="104">
        <v>500</v>
      </c>
      <c r="I20" s="104">
        <v>0</v>
      </c>
      <c r="J20" s="989" t="s">
        <v>62</v>
      </c>
      <c r="K20" s="990"/>
      <c r="L20" s="94"/>
    </row>
    <row r="21" spans="1:12" ht="37.950000000000003" customHeight="1" thickBot="1" x14ac:dyDescent="0.35">
      <c r="A21" s="99">
        <v>6</v>
      </c>
      <c r="B21" s="961"/>
      <c r="C21" s="105" t="s">
        <v>26</v>
      </c>
      <c r="D21" s="101" t="s">
        <v>250</v>
      </c>
      <c r="E21" s="102" t="s">
        <v>60</v>
      </c>
      <c r="F21" s="103">
        <v>1.5</v>
      </c>
      <c r="G21" s="386" t="s">
        <v>251</v>
      </c>
      <c r="H21" s="104">
        <v>1500</v>
      </c>
      <c r="I21" s="104">
        <v>0</v>
      </c>
      <c r="J21" s="989" t="s">
        <v>62</v>
      </c>
      <c r="K21" s="990"/>
      <c r="L21" s="106" t="s">
        <v>63</v>
      </c>
    </row>
    <row r="22" spans="1:12" ht="37.950000000000003" customHeight="1" thickBot="1" x14ac:dyDescent="0.35">
      <c r="A22" s="99"/>
      <c r="B22" s="962"/>
      <c r="C22" s="978" t="s">
        <v>252</v>
      </c>
      <c r="D22" s="979"/>
      <c r="E22" s="979"/>
      <c r="F22" s="979"/>
      <c r="G22" s="980"/>
      <c r="H22" s="127">
        <f>SUM(H19:H21)</f>
        <v>3000</v>
      </c>
      <c r="I22" s="127">
        <f>SUM(I19:I21)</f>
        <v>500</v>
      </c>
      <c r="J22" s="1000">
        <f>H22+I22</f>
        <v>3500</v>
      </c>
      <c r="K22" s="1001"/>
      <c r="L22" s="106"/>
    </row>
    <row r="23" spans="1:12" ht="36.6" customHeight="1" thickBot="1" x14ac:dyDescent="0.3">
      <c r="A23" s="99">
        <v>7</v>
      </c>
      <c r="B23" s="960" t="s">
        <v>254</v>
      </c>
      <c r="C23" s="100"/>
      <c r="D23" s="107" t="s">
        <v>246</v>
      </c>
      <c r="E23" s="102" t="s">
        <v>201</v>
      </c>
      <c r="F23" s="104">
        <v>2</v>
      </c>
      <c r="G23" s="102" t="s">
        <v>247</v>
      </c>
      <c r="H23" s="104">
        <v>2000</v>
      </c>
      <c r="I23" s="104">
        <v>1000</v>
      </c>
      <c r="J23" s="996" t="s">
        <v>44</v>
      </c>
      <c r="K23" s="997"/>
      <c r="L23" s="94"/>
    </row>
    <row r="24" spans="1:12" ht="36.6" customHeight="1" thickBot="1" x14ac:dyDescent="0.35">
      <c r="A24" s="99">
        <v>8</v>
      </c>
      <c r="B24" s="961"/>
      <c r="C24" s="108" t="s">
        <v>26</v>
      </c>
      <c r="D24" s="101" t="s">
        <v>250</v>
      </c>
      <c r="E24" s="109" t="s">
        <v>60</v>
      </c>
      <c r="F24" s="110">
        <v>1.5</v>
      </c>
      <c r="G24" s="386" t="s">
        <v>251</v>
      </c>
      <c r="H24" s="110">
        <v>1500</v>
      </c>
      <c r="I24" s="110">
        <v>0</v>
      </c>
      <c r="J24" s="998" t="s">
        <v>62</v>
      </c>
      <c r="K24" s="999"/>
      <c r="L24" s="106" t="s">
        <v>63</v>
      </c>
    </row>
    <row r="25" spans="1:12" ht="36.6" customHeight="1" thickBot="1" x14ac:dyDescent="0.35">
      <c r="A25" s="99"/>
      <c r="B25" s="962"/>
      <c r="C25" s="981" t="s">
        <v>252</v>
      </c>
      <c r="D25" s="954"/>
      <c r="E25" s="954"/>
      <c r="F25" s="954"/>
      <c r="G25" s="955"/>
      <c r="H25" s="128">
        <f>SUM(H23:H24)</f>
        <v>3500</v>
      </c>
      <c r="I25" s="128">
        <f>SUM(I23:I24)</f>
        <v>1000</v>
      </c>
      <c r="J25" s="985">
        <f>H25+I25</f>
        <v>4500</v>
      </c>
      <c r="K25" s="986"/>
      <c r="L25" s="106"/>
    </row>
    <row r="26" spans="1:12" ht="52.2" customHeight="1" thickBot="1" x14ac:dyDescent="0.3">
      <c r="A26" s="99">
        <v>9</v>
      </c>
      <c r="B26" s="960" t="s">
        <v>255</v>
      </c>
      <c r="C26" s="111"/>
      <c r="D26" s="112" t="s">
        <v>256</v>
      </c>
      <c r="E26" s="394" t="s">
        <v>60</v>
      </c>
      <c r="F26" s="113">
        <v>30</v>
      </c>
      <c r="G26" s="399" t="s">
        <v>257</v>
      </c>
      <c r="H26" s="110">
        <v>6000</v>
      </c>
      <c r="I26" s="110">
        <v>3300</v>
      </c>
      <c r="J26" s="991" t="s">
        <v>31</v>
      </c>
      <c r="K26" s="995"/>
      <c r="L26" s="94"/>
    </row>
    <row r="27" spans="1:12" ht="42.6" customHeight="1" thickBot="1" x14ac:dyDescent="0.3">
      <c r="A27" s="99">
        <v>10</v>
      </c>
      <c r="B27" s="961"/>
      <c r="C27" s="111"/>
      <c r="D27" s="112" t="s">
        <v>258</v>
      </c>
      <c r="E27" s="394" t="s">
        <v>60</v>
      </c>
      <c r="F27" s="113">
        <v>4</v>
      </c>
      <c r="G27" s="399" t="s">
        <v>259</v>
      </c>
      <c r="H27" s="110">
        <v>800</v>
      </c>
      <c r="I27" s="110">
        <v>2000</v>
      </c>
      <c r="J27" s="991" t="s">
        <v>31</v>
      </c>
      <c r="K27" s="995"/>
      <c r="L27" s="94"/>
    </row>
    <row r="28" spans="1:12" ht="42.6" customHeight="1" thickBot="1" x14ac:dyDescent="0.3">
      <c r="A28" s="99">
        <v>11</v>
      </c>
      <c r="B28" s="961"/>
      <c r="C28" s="111">
        <v>2</v>
      </c>
      <c r="D28" s="112" t="s">
        <v>260</v>
      </c>
      <c r="E28" s="394" t="s">
        <v>60</v>
      </c>
      <c r="F28" s="113">
        <v>1.5</v>
      </c>
      <c r="G28" s="399" t="s">
        <v>261</v>
      </c>
      <c r="H28" s="110">
        <v>500</v>
      </c>
      <c r="I28" s="110">
        <v>165</v>
      </c>
      <c r="J28" s="991" t="s">
        <v>31</v>
      </c>
      <c r="K28" s="995"/>
      <c r="L28" s="94"/>
    </row>
    <row r="29" spans="1:12" ht="42.6" customHeight="1" thickBot="1" x14ac:dyDescent="0.35">
      <c r="A29" s="99">
        <v>12</v>
      </c>
      <c r="B29" s="961"/>
      <c r="C29" s="111"/>
      <c r="D29" s="101" t="s">
        <v>248</v>
      </c>
      <c r="E29" s="394" t="s">
        <v>249</v>
      </c>
      <c r="F29" s="113">
        <v>1</v>
      </c>
      <c r="G29" s="399"/>
      <c r="H29" s="110">
        <v>500</v>
      </c>
      <c r="I29" s="110">
        <v>0</v>
      </c>
      <c r="J29" s="991" t="s">
        <v>62</v>
      </c>
      <c r="K29" s="995"/>
      <c r="L29" s="106" t="s">
        <v>63</v>
      </c>
    </row>
    <row r="30" spans="1:12" ht="42.6" customHeight="1" thickBot="1" x14ac:dyDescent="0.35">
      <c r="A30" s="99"/>
      <c r="B30" s="962"/>
      <c r="C30" s="963" t="s">
        <v>252</v>
      </c>
      <c r="D30" s="964"/>
      <c r="E30" s="964"/>
      <c r="F30" s="964"/>
      <c r="G30" s="965"/>
      <c r="H30" s="128">
        <f>SUM(H26:H29)</f>
        <v>7800</v>
      </c>
      <c r="I30" s="128">
        <f>SUM(I26:I29)</f>
        <v>5465</v>
      </c>
      <c r="J30" s="940">
        <f>H30+I30</f>
        <v>13265</v>
      </c>
      <c r="K30" s="959"/>
      <c r="L30" s="106"/>
    </row>
    <row r="31" spans="1:12" ht="42.6" customHeight="1" thickBot="1" x14ac:dyDescent="0.3">
      <c r="A31" s="99">
        <v>13</v>
      </c>
      <c r="B31" s="967" t="s">
        <v>262</v>
      </c>
      <c r="C31" s="111"/>
      <c r="D31" s="112" t="s">
        <v>263</v>
      </c>
      <c r="E31" s="394" t="s">
        <v>60</v>
      </c>
      <c r="F31" s="113">
        <v>10</v>
      </c>
      <c r="G31" s="399" t="s">
        <v>264</v>
      </c>
      <c r="H31" s="110">
        <v>2000</v>
      </c>
      <c r="I31" s="110">
        <v>5000</v>
      </c>
      <c r="J31" s="991" t="s">
        <v>44</v>
      </c>
      <c r="K31" s="995"/>
      <c r="L31" s="94"/>
    </row>
    <row r="32" spans="1:12" ht="42.6" customHeight="1" thickBot="1" x14ac:dyDescent="0.3">
      <c r="A32" s="99">
        <v>14</v>
      </c>
      <c r="B32" s="968"/>
      <c r="C32" s="114">
        <v>2</v>
      </c>
      <c r="D32" s="112" t="s">
        <v>98</v>
      </c>
      <c r="E32" s="394" t="s">
        <v>60</v>
      </c>
      <c r="F32" s="113">
        <v>4</v>
      </c>
      <c r="G32" s="385" t="s">
        <v>265</v>
      </c>
      <c r="H32" s="110">
        <v>4000</v>
      </c>
      <c r="I32" s="110">
        <v>0</v>
      </c>
      <c r="J32" s="991" t="s">
        <v>44</v>
      </c>
      <c r="K32" s="995"/>
      <c r="L32" s="94"/>
    </row>
    <row r="33" spans="1:12" ht="42.6" customHeight="1" thickBot="1" x14ac:dyDescent="0.35">
      <c r="A33" s="99">
        <v>15</v>
      </c>
      <c r="B33" s="968"/>
      <c r="C33" s="394"/>
      <c r="D33" s="101" t="s">
        <v>250</v>
      </c>
      <c r="E33" s="394" t="s">
        <v>60</v>
      </c>
      <c r="F33" s="113">
        <v>2</v>
      </c>
      <c r="G33" s="386" t="s">
        <v>251</v>
      </c>
      <c r="H33" s="110">
        <v>2000</v>
      </c>
      <c r="I33" s="110">
        <v>0</v>
      </c>
      <c r="J33" s="991" t="s">
        <v>62</v>
      </c>
      <c r="K33" s="995"/>
      <c r="L33" s="106" t="s">
        <v>63</v>
      </c>
    </row>
    <row r="34" spans="1:12" ht="42.6" customHeight="1" thickBot="1" x14ac:dyDescent="0.35">
      <c r="A34" s="99"/>
      <c r="B34" s="969"/>
      <c r="C34" s="966" t="s">
        <v>252</v>
      </c>
      <c r="D34" s="964"/>
      <c r="E34" s="964"/>
      <c r="F34" s="964"/>
      <c r="G34" s="965"/>
      <c r="H34" s="128">
        <f>SUM(H31:H33)</f>
        <v>8000</v>
      </c>
      <c r="I34" s="128">
        <f>SUM(I31:I33)</f>
        <v>5000</v>
      </c>
      <c r="J34" s="940">
        <f>H34+I34</f>
        <v>13000</v>
      </c>
      <c r="K34" s="959"/>
      <c r="L34" s="106"/>
    </row>
    <row r="35" spans="1:12" ht="54" customHeight="1" thickBot="1" x14ac:dyDescent="0.3">
      <c r="A35" s="99">
        <v>16</v>
      </c>
      <c r="B35" s="956" t="s">
        <v>266</v>
      </c>
      <c r="C35" s="392" t="s">
        <v>63</v>
      </c>
      <c r="D35" s="115" t="s">
        <v>267</v>
      </c>
      <c r="E35" s="116" t="s">
        <v>60</v>
      </c>
      <c r="F35" s="117">
        <v>80</v>
      </c>
      <c r="G35" s="399" t="s">
        <v>268</v>
      </c>
      <c r="H35" s="110">
        <v>3000</v>
      </c>
      <c r="I35" s="110">
        <v>3200</v>
      </c>
      <c r="J35" s="993" t="s">
        <v>31</v>
      </c>
      <c r="K35" s="994"/>
      <c r="L35" s="94"/>
    </row>
    <row r="36" spans="1:12" ht="39" customHeight="1" thickBot="1" x14ac:dyDescent="0.3">
      <c r="A36" s="99">
        <v>17</v>
      </c>
      <c r="B36" s="957"/>
      <c r="C36" s="118" t="s">
        <v>63</v>
      </c>
      <c r="D36" s="112" t="s">
        <v>269</v>
      </c>
      <c r="E36" s="119" t="s">
        <v>60</v>
      </c>
      <c r="F36" s="120">
        <v>15</v>
      </c>
      <c r="G36" s="387" t="s">
        <v>63</v>
      </c>
      <c r="H36" s="113">
        <v>10500</v>
      </c>
      <c r="I36" s="113">
        <v>0</v>
      </c>
      <c r="J36" s="991" t="s">
        <v>44</v>
      </c>
      <c r="K36" s="995"/>
      <c r="L36" s="94"/>
    </row>
    <row r="37" spans="1:12" ht="39" customHeight="1" thickBot="1" x14ac:dyDescent="0.3">
      <c r="A37" s="99">
        <v>18</v>
      </c>
      <c r="B37" s="957"/>
      <c r="C37" s="118" t="s">
        <v>21</v>
      </c>
      <c r="D37" s="112" t="s">
        <v>270</v>
      </c>
      <c r="E37" s="119" t="s">
        <v>60</v>
      </c>
      <c r="F37" s="120">
        <v>8</v>
      </c>
      <c r="G37" s="387"/>
      <c r="H37" s="113">
        <v>24000</v>
      </c>
      <c r="I37" s="113">
        <v>0</v>
      </c>
      <c r="J37" s="991" t="s">
        <v>62</v>
      </c>
      <c r="K37" s="992"/>
      <c r="L37" s="94"/>
    </row>
    <row r="38" spans="1:12" ht="70.95" customHeight="1" thickBot="1" x14ac:dyDescent="0.3">
      <c r="A38" s="99">
        <v>19</v>
      </c>
      <c r="B38" s="957"/>
      <c r="C38" s="118" t="s">
        <v>271</v>
      </c>
      <c r="D38" s="112" t="s">
        <v>272</v>
      </c>
      <c r="E38" s="119" t="s">
        <v>60</v>
      </c>
      <c r="F38" s="120">
        <v>790</v>
      </c>
      <c r="G38" s="387" t="s">
        <v>273</v>
      </c>
      <c r="H38" s="113">
        <v>31600</v>
      </c>
      <c r="I38" s="113">
        <v>47400</v>
      </c>
      <c r="J38" s="991" t="s">
        <v>274</v>
      </c>
      <c r="K38" s="992"/>
      <c r="L38" s="94"/>
    </row>
    <row r="39" spans="1:12" ht="39" customHeight="1" thickBot="1" x14ac:dyDescent="0.35">
      <c r="A39" s="99">
        <v>20</v>
      </c>
      <c r="B39" s="957"/>
      <c r="C39" s="121" t="s">
        <v>275</v>
      </c>
      <c r="D39" s="112" t="s">
        <v>276</v>
      </c>
      <c r="E39" s="119" t="s">
        <v>277</v>
      </c>
      <c r="F39" s="120">
        <v>1</v>
      </c>
      <c r="G39" s="387" t="s">
        <v>278</v>
      </c>
      <c r="H39" s="113">
        <v>20000</v>
      </c>
      <c r="I39" s="113">
        <v>0</v>
      </c>
      <c r="J39" s="991" t="s">
        <v>62</v>
      </c>
      <c r="K39" s="992"/>
      <c r="L39" s="106" t="s">
        <v>63</v>
      </c>
    </row>
    <row r="40" spans="1:12" ht="39" customHeight="1" thickBot="1" x14ac:dyDescent="0.35">
      <c r="A40" s="99"/>
      <c r="B40" s="958"/>
      <c r="C40" s="953" t="s">
        <v>252</v>
      </c>
      <c r="D40" s="954"/>
      <c r="E40" s="954"/>
      <c r="F40" s="954"/>
      <c r="G40" s="955"/>
      <c r="H40" s="129">
        <f>SUM(H35:H39)</f>
        <v>89100</v>
      </c>
      <c r="I40" s="129">
        <f>SUM(I35:I39)</f>
        <v>50600</v>
      </c>
      <c r="J40" s="940">
        <f>H40+I40</f>
        <v>139700</v>
      </c>
      <c r="K40" s="941"/>
      <c r="L40" s="106"/>
    </row>
    <row r="41" spans="1:12" ht="59.4" customHeight="1" thickBot="1" x14ac:dyDescent="0.35">
      <c r="A41" s="99">
        <v>21</v>
      </c>
      <c r="B41" s="956" t="s">
        <v>279</v>
      </c>
      <c r="C41" s="122"/>
      <c r="D41" s="112" t="s">
        <v>256</v>
      </c>
      <c r="E41" s="394" t="s">
        <v>60</v>
      </c>
      <c r="F41" s="113">
        <v>15</v>
      </c>
      <c r="G41" s="123" t="s">
        <v>280</v>
      </c>
      <c r="H41" s="113">
        <v>3000</v>
      </c>
      <c r="I41" s="113">
        <v>7500</v>
      </c>
      <c r="J41" s="991" t="s">
        <v>48</v>
      </c>
      <c r="K41" s="992"/>
      <c r="L41" s="106" t="s">
        <v>63</v>
      </c>
    </row>
    <row r="42" spans="1:12" ht="37.950000000000003" customHeight="1" thickBot="1" x14ac:dyDescent="0.35">
      <c r="A42" s="99"/>
      <c r="B42" s="958"/>
      <c r="C42" s="982" t="s">
        <v>252</v>
      </c>
      <c r="D42" s="983"/>
      <c r="E42" s="983"/>
      <c r="F42" s="983"/>
      <c r="G42" s="984"/>
      <c r="H42" s="129">
        <v>3000</v>
      </c>
      <c r="I42" s="129">
        <v>7500</v>
      </c>
      <c r="J42" s="940">
        <f>H42+I42</f>
        <v>10500</v>
      </c>
      <c r="K42" s="941"/>
      <c r="L42" s="106"/>
    </row>
    <row r="43" spans="1:12" ht="58.95" customHeight="1" x14ac:dyDescent="0.3">
      <c r="A43" s="99">
        <v>22</v>
      </c>
      <c r="B43" s="950" t="s">
        <v>281</v>
      </c>
      <c r="C43" s="122"/>
      <c r="D43" s="101" t="s">
        <v>250</v>
      </c>
      <c r="E43" s="394" t="s">
        <v>60</v>
      </c>
      <c r="F43" s="113">
        <v>2</v>
      </c>
      <c r="G43" s="386" t="s">
        <v>251</v>
      </c>
      <c r="H43" s="113">
        <v>2000</v>
      </c>
      <c r="I43" s="113">
        <v>0</v>
      </c>
      <c r="J43" s="991" t="s">
        <v>62</v>
      </c>
      <c r="K43" s="992"/>
      <c r="L43" s="106" t="s">
        <v>63</v>
      </c>
    </row>
    <row r="44" spans="1:12" ht="40.950000000000003" customHeight="1" thickBot="1" x14ac:dyDescent="0.35">
      <c r="A44" s="384"/>
      <c r="B44" s="951"/>
      <c r="C44" s="947" t="s">
        <v>252</v>
      </c>
      <c r="D44" s="948"/>
      <c r="E44" s="948"/>
      <c r="F44" s="948"/>
      <c r="G44" s="949"/>
      <c r="H44" s="129">
        <v>2000</v>
      </c>
      <c r="I44" s="129">
        <v>0</v>
      </c>
      <c r="J44" s="940">
        <f>H44+I44</f>
        <v>2000</v>
      </c>
      <c r="K44" s="941"/>
      <c r="L44" s="106"/>
    </row>
    <row r="45" spans="1:12" ht="48" customHeight="1" thickBot="1" x14ac:dyDescent="0.3">
      <c r="A45" s="394">
        <v>23</v>
      </c>
      <c r="B45" s="945" t="s">
        <v>282</v>
      </c>
      <c r="C45" s="122"/>
      <c r="D45" s="101" t="s">
        <v>248</v>
      </c>
      <c r="E45" s="394" t="s">
        <v>249</v>
      </c>
      <c r="F45" s="113">
        <v>1</v>
      </c>
      <c r="G45" s="123"/>
      <c r="H45" s="113">
        <v>500</v>
      </c>
      <c r="I45" s="113">
        <v>0</v>
      </c>
      <c r="J45" s="991" t="s">
        <v>62</v>
      </c>
      <c r="K45" s="992"/>
      <c r="L45" s="94"/>
    </row>
    <row r="46" spans="1:12" ht="48" customHeight="1" x14ac:dyDescent="0.3">
      <c r="A46" s="394">
        <v>24</v>
      </c>
      <c r="B46" s="952"/>
      <c r="C46" s="122"/>
      <c r="D46" s="101" t="s">
        <v>250</v>
      </c>
      <c r="E46" s="394" t="s">
        <v>60</v>
      </c>
      <c r="F46" s="113">
        <v>1</v>
      </c>
      <c r="G46" s="386" t="s">
        <v>251</v>
      </c>
      <c r="H46" s="113">
        <v>1000</v>
      </c>
      <c r="I46" s="113">
        <v>0</v>
      </c>
      <c r="J46" s="991" t="s">
        <v>62</v>
      </c>
      <c r="K46" s="992"/>
      <c r="L46" s="106" t="s">
        <v>63</v>
      </c>
    </row>
    <row r="47" spans="1:12" ht="48" customHeight="1" thickBot="1" x14ac:dyDescent="0.35">
      <c r="A47" s="394"/>
      <c r="B47" s="946"/>
      <c r="C47" s="947" t="s">
        <v>252</v>
      </c>
      <c r="D47" s="948"/>
      <c r="E47" s="948"/>
      <c r="F47" s="948"/>
      <c r="G47" s="949"/>
      <c r="H47" s="129">
        <f>SUM(H45:H46)</f>
        <v>1500</v>
      </c>
      <c r="I47" s="129">
        <f>SUM(I45:I46)</f>
        <v>0</v>
      </c>
      <c r="J47" s="940">
        <f>H47+I47</f>
        <v>1500</v>
      </c>
      <c r="K47" s="941"/>
      <c r="L47" s="106"/>
    </row>
    <row r="48" spans="1:12" ht="93.6" customHeight="1" x14ac:dyDescent="0.3">
      <c r="A48" s="394">
        <v>25</v>
      </c>
      <c r="B48" s="945" t="s">
        <v>283</v>
      </c>
      <c r="C48" s="122"/>
      <c r="D48" s="101" t="s">
        <v>250</v>
      </c>
      <c r="E48" s="394" t="s">
        <v>60</v>
      </c>
      <c r="F48" s="113">
        <v>1.5</v>
      </c>
      <c r="G48" s="386" t="s">
        <v>251</v>
      </c>
      <c r="H48" s="113">
        <v>1500</v>
      </c>
      <c r="I48" s="113">
        <v>0</v>
      </c>
      <c r="J48" s="991" t="s">
        <v>62</v>
      </c>
      <c r="K48" s="992"/>
      <c r="L48" s="106" t="s">
        <v>63</v>
      </c>
    </row>
    <row r="49" spans="1:12" ht="39.6" customHeight="1" x14ac:dyDescent="0.3">
      <c r="A49" s="394"/>
      <c r="B49" s="946"/>
      <c r="C49" s="942" t="s">
        <v>252</v>
      </c>
      <c r="D49" s="943"/>
      <c r="E49" s="943"/>
      <c r="F49" s="943"/>
      <c r="G49" s="944"/>
      <c r="H49" s="129">
        <v>1500</v>
      </c>
      <c r="I49" s="129">
        <v>0</v>
      </c>
      <c r="J49" s="940">
        <f>H49+I49</f>
        <v>1500</v>
      </c>
      <c r="K49" s="941"/>
      <c r="L49" s="106"/>
    </row>
    <row r="50" spans="1:12" ht="30" customHeight="1" thickBot="1" x14ac:dyDescent="0.3">
      <c r="A50" s="124"/>
      <c r="B50" s="402"/>
      <c r="C50" s="130"/>
      <c r="D50" s="975" t="s">
        <v>128</v>
      </c>
      <c r="E50" s="976"/>
      <c r="F50" s="976"/>
      <c r="G50" s="977"/>
      <c r="H50" s="131">
        <f>H18+H22+H25+H30+H34+H40+H42+H44+H47+H49</f>
        <v>121900</v>
      </c>
      <c r="I50" s="131">
        <f>I18+I22+I25+I30+I34+I40+I42+I44+I47+I49</f>
        <v>70565</v>
      </c>
      <c r="J50" s="987">
        <f>H50+I50</f>
        <v>192465</v>
      </c>
      <c r="K50" s="988"/>
      <c r="L50" s="94"/>
    </row>
    <row r="51" spans="1:12" ht="27" customHeight="1" x14ac:dyDescent="0.3">
      <c r="A51" s="94"/>
      <c r="B51" s="94"/>
      <c r="C51" s="132" t="s">
        <v>242</v>
      </c>
      <c r="D51" s="133"/>
      <c r="E51" s="970" t="s">
        <v>284</v>
      </c>
      <c r="F51" s="970"/>
      <c r="G51" s="970"/>
      <c r="H51" s="974" t="s">
        <v>244</v>
      </c>
      <c r="I51" s="974"/>
      <c r="J51" s="94"/>
      <c r="K51" s="94"/>
      <c r="L51" s="94"/>
    </row>
    <row r="52" spans="1:12" ht="25.95" customHeight="1" x14ac:dyDescent="0.3">
      <c r="A52" s="94"/>
      <c r="B52" s="94"/>
      <c r="C52" s="391" t="s">
        <v>134</v>
      </c>
      <c r="D52" s="391"/>
      <c r="E52" s="971" t="s">
        <v>285</v>
      </c>
      <c r="F52" s="971"/>
      <c r="G52" s="971"/>
      <c r="H52" s="971" t="s">
        <v>286</v>
      </c>
      <c r="I52" s="971"/>
      <c r="J52" s="94"/>
      <c r="K52" s="94"/>
      <c r="L52" s="94"/>
    </row>
  </sheetData>
  <mergeCells count="76">
    <mergeCell ref="A9:I9"/>
    <mergeCell ref="A8:I8"/>
    <mergeCell ref="A7:I7"/>
    <mergeCell ref="J48:K48"/>
    <mergeCell ref="G11:G13"/>
    <mergeCell ref="F11:F13"/>
    <mergeCell ref="E11:E13"/>
    <mergeCell ref="D11:D13"/>
    <mergeCell ref="C11:C13"/>
    <mergeCell ref="B11:B13"/>
    <mergeCell ref="J43:K43"/>
    <mergeCell ref="J45:K45"/>
    <mergeCell ref="J46:K46"/>
    <mergeCell ref="J15:K15"/>
    <mergeCell ref="J26:K26"/>
    <mergeCell ref="H11:I11"/>
    <mergeCell ref="J11:K13"/>
    <mergeCell ref="H12:H13"/>
    <mergeCell ref="I12:I13"/>
    <mergeCell ref="J14:K14"/>
    <mergeCell ref="J16:K16"/>
    <mergeCell ref="J20:K20"/>
    <mergeCell ref="J17:K17"/>
    <mergeCell ref="J21:K21"/>
    <mergeCell ref="J24:K24"/>
    <mergeCell ref="J18:K18"/>
    <mergeCell ref="J22:K22"/>
    <mergeCell ref="J25:K25"/>
    <mergeCell ref="J50:K50"/>
    <mergeCell ref="J19:K19"/>
    <mergeCell ref="J41:K41"/>
    <mergeCell ref="J35:K35"/>
    <mergeCell ref="J36:K36"/>
    <mergeCell ref="J38:K38"/>
    <mergeCell ref="J37:K37"/>
    <mergeCell ref="J31:K31"/>
    <mergeCell ref="J27:K27"/>
    <mergeCell ref="J28:K28"/>
    <mergeCell ref="J23:K23"/>
    <mergeCell ref="J29:K29"/>
    <mergeCell ref="J33:K33"/>
    <mergeCell ref="J39:K39"/>
    <mergeCell ref="J32:K32"/>
    <mergeCell ref="E51:G51"/>
    <mergeCell ref="E52:G52"/>
    <mergeCell ref="H52:I52"/>
    <mergeCell ref="A11:A13"/>
    <mergeCell ref="H51:I51"/>
    <mergeCell ref="D50:G50"/>
    <mergeCell ref="C18:G18"/>
    <mergeCell ref="B15:B18"/>
    <mergeCell ref="B19:B22"/>
    <mergeCell ref="C22:G22"/>
    <mergeCell ref="B23:B25"/>
    <mergeCell ref="C25:G25"/>
    <mergeCell ref="C42:G42"/>
    <mergeCell ref="J30:K30"/>
    <mergeCell ref="B26:B30"/>
    <mergeCell ref="C30:G30"/>
    <mergeCell ref="J34:K34"/>
    <mergeCell ref="C34:G34"/>
    <mergeCell ref="B31:B34"/>
    <mergeCell ref="J40:K40"/>
    <mergeCell ref="C40:G40"/>
    <mergeCell ref="B35:B40"/>
    <mergeCell ref="J42:K42"/>
    <mergeCell ref="B41:B42"/>
    <mergeCell ref="J49:K49"/>
    <mergeCell ref="C49:G49"/>
    <mergeCell ref="B48:B49"/>
    <mergeCell ref="J44:K44"/>
    <mergeCell ref="C44:G44"/>
    <mergeCell ref="B43:B44"/>
    <mergeCell ref="J47:K47"/>
    <mergeCell ref="C47:G47"/>
    <mergeCell ref="B45:B47"/>
  </mergeCells>
  <pageMargins left="0.25" right="0.25" top="0.75" bottom="0.75" header="0.3" footer="0.3"/>
  <pageSetup paperSize="9" scale="60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81"/>
  <sheetViews>
    <sheetView workbookViewId="0">
      <selection activeCell="I18" sqref="I18"/>
    </sheetView>
  </sheetViews>
  <sheetFormatPr defaultRowHeight="13.2" x14ac:dyDescent="0.25"/>
  <cols>
    <col min="2" max="2" width="8.88671875" customWidth="1"/>
    <col min="4" max="4" width="23.44140625" customWidth="1"/>
    <col min="7" max="7" width="14.109375" customWidth="1"/>
  </cols>
  <sheetData>
    <row r="1" spans="1:7" ht="16.8" x14ac:dyDescent="0.25">
      <c r="A1" s="22"/>
      <c r="B1" s="23"/>
      <c r="C1" s="23" t="s">
        <v>0</v>
      </c>
      <c r="D1" s="23"/>
      <c r="E1" s="22"/>
      <c r="F1" s="22"/>
      <c r="G1" s="23"/>
    </row>
    <row r="2" spans="1:7" ht="16.8" x14ac:dyDescent="0.25">
      <c r="A2" s="22"/>
      <c r="B2" s="23"/>
      <c r="C2" s="23" t="s">
        <v>1</v>
      </c>
      <c r="D2" s="23"/>
      <c r="E2" s="22"/>
      <c r="F2" s="22"/>
      <c r="G2" s="23"/>
    </row>
    <row r="3" spans="1:7" ht="16.8" x14ac:dyDescent="0.25">
      <c r="A3" s="22"/>
      <c r="B3" s="23"/>
      <c r="C3" s="23" t="s">
        <v>2</v>
      </c>
      <c r="D3" s="23"/>
      <c r="E3" s="22"/>
      <c r="F3" s="22"/>
      <c r="G3" s="23"/>
    </row>
    <row r="4" spans="1:7" ht="16.8" x14ac:dyDescent="0.25">
      <c r="A4" s="22"/>
      <c r="B4" s="23"/>
      <c r="C4" s="23" t="s">
        <v>3</v>
      </c>
      <c r="D4" s="23"/>
      <c r="E4" s="22"/>
      <c r="F4" s="22"/>
      <c r="G4" s="23"/>
    </row>
    <row r="5" spans="1:7" ht="16.8" x14ac:dyDescent="0.25">
      <c r="A5" s="22"/>
      <c r="B5" s="23"/>
      <c r="C5" s="23" t="s">
        <v>173</v>
      </c>
      <c r="D5" s="23" t="s">
        <v>196</v>
      </c>
      <c r="E5" s="22"/>
      <c r="F5" s="22"/>
      <c r="G5" s="23"/>
    </row>
    <row r="6" spans="1:7" x14ac:dyDescent="0.25">
      <c r="A6" s="405"/>
      <c r="E6" s="405"/>
      <c r="F6" s="405"/>
    </row>
    <row r="7" spans="1:7" ht="16.8" x14ac:dyDescent="0.25">
      <c r="A7" s="834" t="s">
        <v>5</v>
      </c>
      <c r="B7" s="834"/>
      <c r="C7" s="834"/>
      <c r="D7" s="834"/>
      <c r="E7" s="834"/>
      <c r="F7" s="834"/>
    </row>
    <row r="8" spans="1:7" ht="16.8" x14ac:dyDescent="0.25">
      <c r="A8" s="834" t="s">
        <v>6</v>
      </c>
      <c r="B8" s="834"/>
      <c r="C8" s="834"/>
      <c r="D8" s="834"/>
      <c r="E8" s="834"/>
      <c r="F8" s="834"/>
    </row>
    <row r="9" spans="1:7" ht="16.8" x14ac:dyDescent="0.25">
      <c r="A9" s="834" t="s">
        <v>197</v>
      </c>
      <c r="B9" s="834"/>
      <c r="C9" s="834"/>
      <c r="D9" s="834"/>
      <c r="E9" s="834"/>
      <c r="F9" s="834"/>
    </row>
    <row r="10" spans="1:7" ht="13.8" thickBot="1" x14ac:dyDescent="0.3">
      <c r="A10" s="405"/>
      <c r="E10" s="405"/>
      <c r="F10" s="405"/>
    </row>
    <row r="11" spans="1:7" ht="13.2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16</v>
      </c>
    </row>
    <row r="12" spans="1:7" ht="13.2" customHeight="1" x14ac:dyDescent="0.25">
      <c r="A12" s="836"/>
      <c r="B12" s="843"/>
      <c r="C12" s="836"/>
      <c r="D12" s="846"/>
      <c r="E12" s="836"/>
      <c r="F12" s="843"/>
      <c r="G12" s="836"/>
    </row>
    <row r="13" spans="1:7" ht="13.95" customHeight="1" thickBot="1" x14ac:dyDescent="0.3">
      <c r="A13" s="837"/>
      <c r="B13" s="844"/>
      <c r="C13" s="837"/>
      <c r="D13" s="847"/>
      <c r="E13" s="837"/>
      <c r="F13" s="844"/>
      <c r="G13" s="837"/>
    </row>
    <row r="14" spans="1:7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</row>
    <row r="15" spans="1:7" ht="32.4" customHeight="1" x14ac:dyDescent="0.25">
      <c r="A15" s="82">
        <v>1</v>
      </c>
      <c r="B15" s="835" t="s">
        <v>71</v>
      </c>
      <c r="C15" s="49">
        <v>3</v>
      </c>
      <c r="D15" s="518" t="s">
        <v>198</v>
      </c>
      <c r="E15" s="450" t="s">
        <v>35</v>
      </c>
      <c r="F15" s="519">
        <v>1</v>
      </c>
      <c r="G15" s="535" t="s">
        <v>164</v>
      </c>
    </row>
    <row r="16" spans="1:7" ht="33.6" customHeight="1" x14ac:dyDescent="0.25">
      <c r="A16" s="85">
        <v>2</v>
      </c>
      <c r="B16" s="836"/>
      <c r="C16" s="43"/>
      <c r="D16" s="464" t="s">
        <v>41</v>
      </c>
      <c r="E16" s="465" t="s">
        <v>42</v>
      </c>
      <c r="F16" s="466">
        <v>5</v>
      </c>
      <c r="G16" s="536" t="s">
        <v>164</v>
      </c>
    </row>
    <row r="17" spans="1:7" ht="30.6" customHeight="1" x14ac:dyDescent="0.25">
      <c r="A17" s="85">
        <v>3</v>
      </c>
      <c r="B17" s="836"/>
      <c r="C17" s="44" t="s">
        <v>52</v>
      </c>
      <c r="D17" s="4" t="s">
        <v>27</v>
      </c>
      <c r="E17" s="46" t="s">
        <v>28</v>
      </c>
      <c r="F17" s="79">
        <v>51</v>
      </c>
      <c r="G17" s="536" t="s">
        <v>29</v>
      </c>
    </row>
    <row r="18" spans="1:7" ht="33" customHeight="1" x14ac:dyDescent="0.25">
      <c r="A18" s="85">
        <v>4</v>
      </c>
      <c r="B18" s="836"/>
      <c r="C18" s="537" t="s">
        <v>199</v>
      </c>
      <c r="D18" s="4" t="s">
        <v>200</v>
      </c>
      <c r="E18" s="46" t="s">
        <v>201</v>
      </c>
      <c r="F18" s="79">
        <v>27</v>
      </c>
      <c r="G18" s="536" t="s">
        <v>29</v>
      </c>
    </row>
    <row r="19" spans="1:7" ht="33.6" customHeight="1" x14ac:dyDescent="0.25">
      <c r="A19" s="85">
        <v>5</v>
      </c>
      <c r="B19" s="836"/>
      <c r="C19" s="44"/>
      <c r="D19" s="4" t="s">
        <v>202</v>
      </c>
      <c r="E19" s="46"/>
      <c r="F19" s="79"/>
      <c r="G19" s="536" t="s">
        <v>29</v>
      </c>
    </row>
    <row r="20" spans="1:7" ht="28.95" customHeight="1" x14ac:dyDescent="0.25">
      <c r="A20" s="85">
        <v>6</v>
      </c>
      <c r="B20" s="836"/>
      <c r="C20" s="44"/>
      <c r="D20" s="4" t="s">
        <v>72</v>
      </c>
      <c r="E20" s="46" t="s">
        <v>28</v>
      </c>
      <c r="F20" s="79">
        <v>61.6</v>
      </c>
      <c r="G20" s="536" t="s">
        <v>31</v>
      </c>
    </row>
    <row r="21" spans="1:7" ht="44.4" customHeight="1" x14ac:dyDescent="0.25">
      <c r="A21" s="85">
        <v>7</v>
      </c>
      <c r="B21" s="836"/>
      <c r="C21" s="44"/>
      <c r="D21" s="4" t="s">
        <v>40</v>
      </c>
      <c r="E21" s="46"/>
      <c r="F21" s="79"/>
      <c r="G21" s="536" t="s">
        <v>31</v>
      </c>
    </row>
    <row r="22" spans="1:7" ht="51.6" customHeight="1" x14ac:dyDescent="0.25">
      <c r="A22" s="85">
        <v>8</v>
      </c>
      <c r="B22" s="836"/>
      <c r="C22" s="43"/>
      <c r="D22" s="74" t="s">
        <v>176</v>
      </c>
      <c r="E22" s="46" t="s">
        <v>35</v>
      </c>
      <c r="F22" s="494">
        <v>84</v>
      </c>
      <c r="G22" s="536" t="s">
        <v>31</v>
      </c>
    </row>
    <row r="23" spans="1:7" ht="42.6" customHeight="1" x14ac:dyDescent="0.25">
      <c r="A23" s="85">
        <v>9</v>
      </c>
      <c r="B23" s="836"/>
      <c r="C23" s="538" t="s">
        <v>52</v>
      </c>
      <c r="D23" s="74" t="s">
        <v>204</v>
      </c>
      <c r="E23" s="46" t="s">
        <v>201</v>
      </c>
      <c r="F23" s="494">
        <v>53</v>
      </c>
      <c r="G23" s="536" t="s">
        <v>31</v>
      </c>
    </row>
    <row r="24" spans="1:7" ht="40.950000000000003" customHeight="1" x14ac:dyDescent="0.25">
      <c r="A24" s="85">
        <v>10</v>
      </c>
      <c r="B24" s="836"/>
      <c r="C24" s="538" t="s">
        <v>52</v>
      </c>
      <c r="D24" s="74" t="s">
        <v>32</v>
      </c>
      <c r="E24" s="46" t="s">
        <v>60</v>
      </c>
      <c r="F24" s="494">
        <v>177.1</v>
      </c>
      <c r="G24" s="536" t="s">
        <v>31</v>
      </c>
    </row>
    <row r="25" spans="1:7" ht="36" customHeight="1" x14ac:dyDescent="0.25">
      <c r="A25" s="85">
        <v>11</v>
      </c>
      <c r="B25" s="836"/>
      <c r="C25" s="43" t="s">
        <v>63</v>
      </c>
      <c r="D25" s="74" t="s">
        <v>206</v>
      </c>
      <c r="E25" s="46" t="s">
        <v>60</v>
      </c>
      <c r="F25" s="494">
        <v>3</v>
      </c>
      <c r="G25" s="536" t="s">
        <v>31</v>
      </c>
    </row>
    <row r="26" spans="1:7" ht="33" customHeight="1" x14ac:dyDescent="0.25">
      <c r="A26" s="85">
        <v>12</v>
      </c>
      <c r="B26" s="836"/>
      <c r="C26" s="43"/>
      <c r="D26" s="4" t="s">
        <v>45</v>
      </c>
      <c r="E26" s="46" t="s">
        <v>42</v>
      </c>
      <c r="F26" s="78">
        <v>5</v>
      </c>
      <c r="G26" s="536" t="s">
        <v>31</v>
      </c>
    </row>
    <row r="27" spans="1:7" ht="44.4" customHeight="1" x14ac:dyDescent="0.25">
      <c r="A27" s="85">
        <v>13</v>
      </c>
      <c r="B27" s="836"/>
      <c r="C27" s="538" t="s">
        <v>52</v>
      </c>
      <c r="D27" s="486" t="s">
        <v>144</v>
      </c>
      <c r="E27" s="46" t="s">
        <v>60</v>
      </c>
      <c r="F27" s="502">
        <v>12</v>
      </c>
      <c r="G27" s="536" t="s">
        <v>31</v>
      </c>
    </row>
    <row r="28" spans="1:7" ht="40.950000000000003" customHeight="1" x14ac:dyDescent="0.25">
      <c r="A28" s="85">
        <v>14</v>
      </c>
      <c r="B28" s="836"/>
      <c r="C28" s="43"/>
      <c r="D28" s="421" t="s">
        <v>208</v>
      </c>
      <c r="E28" s="46" t="s">
        <v>60</v>
      </c>
      <c r="F28" s="492">
        <v>53</v>
      </c>
      <c r="G28" s="536" t="s">
        <v>44</v>
      </c>
    </row>
    <row r="29" spans="1:7" ht="42" customHeight="1" x14ac:dyDescent="0.25">
      <c r="A29" s="85">
        <v>15</v>
      </c>
      <c r="B29" s="836"/>
      <c r="C29" s="43"/>
      <c r="D29" s="421" t="s">
        <v>209</v>
      </c>
      <c r="E29" s="46" t="s">
        <v>60</v>
      </c>
      <c r="F29" s="492">
        <v>14</v>
      </c>
      <c r="G29" s="536" t="s">
        <v>44</v>
      </c>
    </row>
    <row r="30" spans="1:7" ht="44.4" customHeight="1" x14ac:dyDescent="0.25">
      <c r="A30" s="85">
        <v>16</v>
      </c>
      <c r="B30" s="836"/>
      <c r="C30" s="538" t="s">
        <v>52</v>
      </c>
      <c r="D30" s="421" t="s">
        <v>210</v>
      </c>
      <c r="E30" s="46" t="s">
        <v>35</v>
      </c>
      <c r="F30" s="492">
        <v>4</v>
      </c>
      <c r="G30" s="536" t="s">
        <v>44</v>
      </c>
    </row>
    <row r="31" spans="1:7" ht="33" customHeight="1" x14ac:dyDescent="0.25">
      <c r="A31" s="85">
        <v>17</v>
      </c>
      <c r="B31" s="836"/>
      <c r="C31" s="538" t="s">
        <v>52</v>
      </c>
      <c r="D31" s="421" t="s">
        <v>211</v>
      </c>
      <c r="E31" s="46" t="s">
        <v>201</v>
      </c>
      <c r="F31" s="492">
        <v>30</v>
      </c>
      <c r="G31" s="536" t="s">
        <v>48</v>
      </c>
    </row>
    <row r="32" spans="1:7" ht="26.4" customHeight="1" x14ac:dyDescent="0.25">
      <c r="A32" s="85">
        <v>18</v>
      </c>
      <c r="B32" s="836"/>
      <c r="C32" s="44" t="s">
        <v>52</v>
      </c>
      <c r="D32" s="4" t="s">
        <v>51</v>
      </c>
      <c r="E32" s="46" t="s">
        <v>35</v>
      </c>
      <c r="F32" s="78">
        <v>3</v>
      </c>
      <c r="G32" s="536" t="s">
        <v>48</v>
      </c>
    </row>
    <row r="33" spans="1:8" ht="31.95" customHeight="1" x14ac:dyDescent="0.25">
      <c r="A33" s="85">
        <v>19</v>
      </c>
      <c r="B33" s="836"/>
      <c r="C33" s="538" t="s">
        <v>52</v>
      </c>
      <c r="D33" s="74" t="s">
        <v>212</v>
      </c>
      <c r="E33" s="465" t="s">
        <v>35</v>
      </c>
      <c r="F33" s="475">
        <v>3</v>
      </c>
      <c r="G33" s="536" t="s">
        <v>48</v>
      </c>
    </row>
    <row r="34" spans="1:8" ht="27.6" customHeight="1" x14ac:dyDescent="0.25">
      <c r="A34" s="85">
        <v>20</v>
      </c>
      <c r="B34" s="836"/>
      <c r="C34" s="539">
        <v>2</v>
      </c>
      <c r="D34" s="486" t="s">
        <v>64</v>
      </c>
      <c r="E34" s="501" t="s">
        <v>60</v>
      </c>
      <c r="F34" s="522">
        <v>936</v>
      </c>
      <c r="G34" s="536" t="s">
        <v>62</v>
      </c>
    </row>
    <row r="35" spans="1:8" ht="29.4" customHeight="1" x14ac:dyDescent="0.25">
      <c r="A35" s="85">
        <v>21</v>
      </c>
      <c r="B35" s="836"/>
      <c r="C35" s="44">
        <v>2</v>
      </c>
      <c r="D35" s="4" t="s">
        <v>213</v>
      </c>
      <c r="E35" s="46" t="s">
        <v>60</v>
      </c>
      <c r="F35" s="78">
        <v>36</v>
      </c>
      <c r="G35" s="536" t="s">
        <v>62</v>
      </c>
    </row>
    <row r="36" spans="1:8" ht="47.4" customHeight="1" x14ac:dyDescent="0.25">
      <c r="A36" s="85">
        <v>22</v>
      </c>
      <c r="B36" s="836"/>
      <c r="C36" s="44">
        <v>2</v>
      </c>
      <c r="D36" s="421" t="s">
        <v>215</v>
      </c>
      <c r="E36" s="491" t="s">
        <v>60</v>
      </c>
      <c r="F36" s="504">
        <v>225</v>
      </c>
      <c r="G36" s="536" t="s">
        <v>62</v>
      </c>
    </row>
    <row r="37" spans="1:8" ht="31.2" customHeight="1" x14ac:dyDescent="0.25">
      <c r="A37" s="85">
        <v>23</v>
      </c>
      <c r="B37" s="836"/>
      <c r="C37" s="537" t="s">
        <v>199</v>
      </c>
      <c r="D37" s="421" t="s">
        <v>217</v>
      </c>
      <c r="E37" s="491" t="s">
        <v>60</v>
      </c>
      <c r="F37" s="504">
        <v>4</v>
      </c>
      <c r="G37" s="536" t="s">
        <v>62</v>
      </c>
    </row>
    <row r="38" spans="1:8" ht="28.2" customHeight="1" x14ac:dyDescent="0.25">
      <c r="A38" s="85">
        <v>24</v>
      </c>
      <c r="B38" s="836"/>
      <c r="C38" s="537" t="s">
        <v>199</v>
      </c>
      <c r="D38" s="421" t="s">
        <v>219</v>
      </c>
      <c r="E38" s="491" t="s">
        <v>60</v>
      </c>
      <c r="F38" s="504">
        <v>5</v>
      </c>
      <c r="G38" s="536" t="s">
        <v>62</v>
      </c>
    </row>
    <row r="39" spans="1:8" ht="20.399999999999999" customHeight="1" x14ac:dyDescent="0.25">
      <c r="A39" s="85">
        <v>25</v>
      </c>
      <c r="B39" s="836"/>
      <c r="C39" s="537" t="s">
        <v>199</v>
      </c>
      <c r="D39" s="4" t="s">
        <v>87</v>
      </c>
      <c r="E39" s="46" t="s">
        <v>35</v>
      </c>
      <c r="F39" s="78">
        <v>13</v>
      </c>
      <c r="G39" s="536" t="s">
        <v>62</v>
      </c>
      <c r="H39" s="93"/>
    </row>
    <row r="40" spans="1:8" ht="14.4" thickBot="1" x14ac:dyDescent="0.3">
      <c r="A40" s="86">
        <v>26</v>
      </c>
      <c r="B40" s="939"/>
      <c r="C40" s="931"/>
      <c r="D40" s="932"/>
      <c r="E40" s="932"/>
      <c r="F40" s="932"/>
      <c r="G40" s="138"/>
      <c r="H40" s="93"/>
    </row>
    <row r="41" spans="1:8" ht="27.6" x14ac:dyDescent="0.25">
      <c r="A41" s="82">
        <v>27</v>
      </c>
      <c r="B41" s="937" t="s">
        <v>88</v>
      </c>
      <c r="C41" s="49"/>
      <c r="D41" s="483" t="s">
        <v>221</v>
      </c>
      <c r="E41" s="450" t="s">
        <v>60</v>
      </c>
      <c r="F41" s="77">
        <v>3</v>
      </c>
      <c r="G41" s="535" t="s">
        <v>164</v>
      </c>
    </row>
    <row r="42" spans="1:8" ht="27.6" x14ac:dyDescent="0.25">
      <c r="A42" s="85">
        <v>28</v>
      </c>
      <c r="B42" s="846"/>
      <c r="C42" s="43"/>
      <c r="D42" s="74" t="s">
        <v>41</v>
      </c>
      <c r="E42" s="465" t="s">
        <v>42</v>
      </c>
      <c r="F42" s="494">
        <v>5</v>
      </c>
      <c r="G42" s="536" t="s">
        <v>164</v>
      </c>
    </row>
    <row r="43" spans="1:8" ht="16.8" x14ac:dyDescent="0.25">
      <c r="A43" s="85">
        <v>29</v>
      </c>
      <c r="B43" s="846"/>
      <c r="C43" s="43"/>
      <c r="D43" s="74" t="s">
        <v>27</v>
      </c>
      <c r="E43" s="465" t="s">
        <v>28</v>
      </c>
      <c r="F43" s="494">
        <v>16</v>
      </c>
      <c r="G43" s="536" t="s">
        <v>29</v>
      </c>
    </row>
    <row r="44" spans="1:8" ht="27.6" x14ac:dyDescent="0.25">
      <c r="A44" s="85">
        <v>30</v>
      </c>
      <c r="B44" s="846"/>
      <c r="C44" s="43"/>
      <c r="D44" s="4" t="s">
        <v>202</v>
      </c>
      <c r="E44" s="46"/>
      <c r="F44" s="79"/>
      <c r="G44" s="536" t="s">
        <v>29</v>
      </c>
    </row>
    <row r="45" spans="1:8" ht="27.6" x14ac:dyDescent="0.25">
      <c r="A45" s="85">
        <v>31</v>
      </c>
      <c r="B45" s="846"/>
      <c r="C45" s="43"/>
      <c r="D45" s="421" t="s">
        <v>200</v>
      </c>
      <c r="E45" s="46" t="s">
        <v>201</v>
      </c>
      <c r="F45" s="492">
        <v>9</v>
      </c>
      <c r="G45" s="536" t="s">
        <v>29</v>
      </c>
    </row>
    <row r="46" spans="1:8" ht="41.4" x14ac:dyDescent="0.25">
      <c r="A46" s="85">
        <v>32</v>
      </c>
      <c r="B46" s="846"/>
      <c r="C46" s="43"/>
      <c r="D46" s="421" t="s">
        <v>176</v>
      </c>
      <c r="E46" s="46" t="s">
        <v>35</v>
      </c>
      <c r="F46" s="492">
        <v>92</v>
      </c>
      <c r="G46" s="536" t="s">
        <v>31</v>
      </c>
    </row>
    <row r="47" spans="1:8" ht="27.6" x14ac:dyDescent="0.25">
      <c r="A47" s="85">
        <v>33</v>
      </c>
      <c r="B47" s="846"/>
      <c r="C47" s="43"/>
      <c r="D47" s="421" t="s">
        <v>223</v>
      </c>
      <c r="E47" s="46" t="s">
        <v>60</v>
      </c>
      <c r="F47" s="492">
        <v>15</v>
      </c>
      <c r="G47" s="536" t="s">
        <v>31</v>
      </c>
    </row>
    <row r="48" spans="1:8" ht="27.6" x14ac:dyDescent="0.25">
      <c r="A48" s="85">
        <v>34</v>
      </c>
      <c r="B48" s="846"/>
      <c r="C48" s="43"/>
      <c r="D48" s="421" t="s">
        <v>45</v>
      </c>
      <c r="E48" s="46" t="s">
        <v>42</v>
      </c>
      <c r="F48" s="492">
        <v>5</v>
      </c>
      <c r="G48" s="536" t="s">
        <v>31</v>
      </c>
    </row>
    <row r="49" spans="1:8" ht="41.4" x14ac:dyDescent="0.25">
      <c r="A49" s="85">
        <v>35</v>
      </c>
      <c r="B49" s="846"/>
      <c r="C49" s="139"/>
      <c r="D49" s="4" t="s">
        <v>91</v>
      </c>
      <c r="E49" s="46"/>
      <c r="F49" s="492"/>
      <c r="G49" s="536" t="s">
        <v>31</v>
      </c>
      <c r="H49" s="93"/>
    </row>
    <row r="50" spans="1:8" ht="27.6" x14ac:dyDescent="0.25">
      <c r="A50" s="85">
        <v>36</v>
      </c>
      <c r="B50" s="846"/>
      <c r="C50" s="43"/>
      <c r="D50" s="74" t="s">
        <v>175</v>
      </c>
      <c r="E50" s="46" t="s">
        <v>60</v>
      </c>
      <c r="F50" s="492">
        <v>19</v>
      </c>
      <c r="G50" s="536" t="s">
        <v>44</v>
      </c>
    </row>
    <row r="51" spans="1:8" ht="13.8" x14ac:dyDescent="0.25">
      <c r="A51" s="85">
        <v>37</v>
      </c>
      <c r="B51" s="846"/>
      <c r="C51" s="43"/>
      <c r="D51" s="421" t="s">
        <v>98</v>
      </c>
      <c r="E51" s="46" t="s">
        <v>60</v>
      </c>
      <c r="F51" s="492">
        <v>78</v>
      </c>
      <c r="G51" s="536" t="s">
        <v>44</v>
      </c>
    </row>
    <row r="52" spans="1:8" ht="27.6" x14ac:dyDescent="0.25">
      <c r="A52" s="85">
        <v>38</v>
      </c>
      <c r="B52" s="846"/>
      <c r="C52" s="507"/>
      <c r="D52" s="421" t="s">
        <v>219</v>
      </c>
      <c r="E52" s="491" t="s">
        <v>60</v>
      </c>
      <c r="F52" s="492">
        <v>3</v>
      </c>
      <c r="G52" s="536" t="s">
        <v>62</v>
      </c>
    </row>
    <row r="53" spans="1:8" ht="14.4" thickBot="1" x14ac:dyDescent="0.3">
      <c r="A53" s="86">
        <v>39</v>
      </c>
      <c r="B53" s="938"/>
      <c r="C53" s="929"/>
      <c r="D53" s="887"/>
      <c r="E53" s="887"/>
      <c r="F53" s="887"/>
      <c r="G53" s="138"/>
      <c r="H53" s="93"/>
    </row>
    <row r="54" spans="1:8" ht="27.6" x14ac:dyDescent="0.25">
      <c r="A54" s="82">
        <v>40</v>
      </c>
      <c r="B54" s="926">
        <v>218</v>
      </c>
      <c r="C54" s="463"/>
      <c r="D54" s="486" t="s">
        <v>225</v>
      </c>
      <c r="E54" s="501" t="s">
        <v>201</v>
      </c>
      <c r="F54" s="502">
        <v>4</v>
      </c>
      <c r="G54" s="543" t="s">
        <v>164</v>
      </c>
    </row>
    <row r="55" spans="1:8" ht="27.6" x14ac:dyDescent="0.25">
      <c r="A55" s="85">
        <v>41</v>
      </c>
      <c r="B55" s="927"/>
      <c r="C55" s="490"/>
      <c r="D55" s="4" t="s">
        <v>41</v>
      </c>
      <c r="E55" s="491" t="s">
        <v>42</v>
      </c>
      <c r="F55" s="492">
        <v>5</v>
      </c>
      <c r="G55" s="536" t="s">
        <v>164</v>
      </c>
    </row>
    <row r="56" spans="1:8" ht="27.6" x14ac:dyDescent="0.25">
      <c r="A56" s="85">
        <v>42</v>
      </c>
      <c r="B56" s="927"/>
      <c r="C56" s="490" t="s">
        <v>92</v>
      </c>
      <c r="D56" s="4" t="s">
        <v>27</v>
      </c>
      <c r="E56" s="491" t="s">
        <v>28</v>
      </c>
      <c r="F56" s="492">
        <v>68</v>
      </c>
      <c r="G56" s="536" t="s">
        <v>29</v>
      </c>
    </row>
    <row r="57" spans="1:8" ht="27.6" x14ac:dyDescent="0.25">
      <c r="A57" s="85">
        <v>43</v>
      </c>
      <c r="B57" s="927"/>
      <c r="C57" s="490"/>
      <c r="D57" s="4" t="s">
        <v>202</v>
      </c>
      <c r="E57" s="491"/>
      <c r="F57" s="492"/>
      <c r="G57" s="536" t="s">
        <v>29</v>
      </c>
    </row>
    <row r="58" spans="1:8" ht="41.4" x14ac:dyDescent="0.25">
      <c r="A58" s="85">
        <v>44</v>
      </c>
      <c r="B58" s="927"/>
      <c r="C58" s="463" t="s">
        <v>94</v>
      </c>
      <c r="D58" s="4" t="s">
        <v>40</v>
      </c>
      <c r="E58" s="46"/>
      <c r="F58" s="78"/>
      <c r="G58" s="536" t="s">
        <v>31</v>
      </c>
    </row>
    <row r="59" spans="1:8" ht="41.4" x14ac:dyDescent="0.25">
      <c r="A59" s="85">
        <v>45</v>
      </c>
      <c r="B59" s="927"/>
      <c r="C59" s="490" t="s">
        <v>92</v>
      </c>
      <c r="D59" s="4" t="s">
        <v>176</v>
      </c>
      <c r="E59" s="46" t="s">
        <v>35</v>
      </c>
      <c r="F59" s="79">
        <v>92</v>
      </c>
      <c r="G59" s="536" t="s">
        <v>31</v>
      </c>
    </row>
    <row r="60" spans="1:8" ht="13.8" x14ac:dyDescent="0.25">
      <c r="A60" s="85">
        <v>46</v>
      </c>
      <c r="B60" s="927"/>
      <c r="C60" s="490" t="s">
        <v>226</v>
      </c>
      <c r="D60" s="4" t="s">
        <v>227</v>
      </c>
      <c r="E60" s="46" t="s">
        <v>60</v>
      </c>
      <c r="F60" s="79">
        <v>23</v>
      </c>
      <c r="G60" s="536" t="s">
        <v>31</v>
      </c>
    </row>
    <row r="61" spans="1:8" ht="40.950000000000003" customHeight="1" x14ac:dyDescent="0.25">
      <c r="A61" s="85">
        <v>47</v>
      </c>
      <c r="B61" s="927"/>
      <c r="C61" s="544" t="s">
        <v>92</v>
      </c>
      <c r="D61" s="4" t="s">
        <v>76</v>
      </c>
      <c r="E61" s="46" t="s">
        <v>28</v>
      </c>
      <c r="F61" s="78">
        <v>217</v>
      </c>
      <c r="G61" s="536" t="s">
        <v>31</v>
      </c>
    </row>
    <row r="62" spans="1:8" ht="45.6" customHeight="1" x14ac:dyDescent="0.25">
      <c r="A62" s="85">
        <v>48</v>
      </c>
      <c r="B62" s="927"/>
      <c r="C62" s="490" t="s">
        <v>161</v>
      </c>
      <c r="D62" s="74" t="s">
        <v>228</v>
      </c>
      <c r="E62" s="465" t="s">
        <v>60</v>
      </c>
      <c r="F62" s="494">
        <v>190</v>
      </c>
      <c r="G62" s="536" t="s">
        <v>31</v>
      </c>
    </row>
    <row r="63" spans="1:8" ht="27.6" x14ac:dyDescent="0.25">
      <c r="A63" s="85">
        <v>49</v>
      </c>
      <c r="B63" s="927"/>
      <c r="C63" s="490" t="s">
        <v>92</v>
      </c>
      <c r="D63" s="74" t="s">
        <v>83</v>
      </c>
      <c r="E63" s="465" t="s">
        <v>60</v>
      </c>
      <c r="F63" s="494">
        <v>29</v>
      </c>
      <c r="G63" s="536" t="s">
        <v>31</v>
      </c>
    </row>
    <row r="64" spans="1:8" ht="27.6" x14ac:dyDescent="0.25">
      <c r="A64" s="85">
        <v>50</v>
      </c>
      <c r="B64" s="927"/>
      <c r="C64" s="490" t="s">
        <v>161</v>
      </c>
      <c r="D64" s="74" t="s">
        <v>230</v>
      </c>
      <c r="E64" s="465" t="s">
        <v>60</v>
      </c>
      <c r="F64" s="494">
        <v>30</v>
      </c>
      <c r="G64" s="536" t="s">
        <v>31</v>
      </c>
    </row>
    <row r="65" spans="1:9" ht="27.6" x14ac:dyDescent="0.25">
      <c r="A65" s="85">
        <v>51</v>
      </c>
      <c r="B65" s="927"/>
      <c r="C65" s="490"/>
      <c r="D65" s="74" t="s">
        <v>45</v>
      </c>
      <c r="E65" s="465" t="s">
        <v>42</v>
      </c>
      <c r="F65" s="494">
        <v>5</v>
      </c>
      <c r="G65" s="536" t="s">
        <v>31</v>
      </c>
    </row>
    <row r="66" spans="1:9" ht="41.4" x14ac:dyDescent="0.25">
      <c r="A66" s="85">
        <v>52</v>
      </c>
      <c r="B66" s="927"/>
      <c r="C66" s="490" t="s">
        <v>95</v>
      </c>
      <c r="D66" s="74" t="s">
        <v>232</v>
      </c>
      <c r="E66" s="465" t="s">
        <v>35</v>
      </c>
      <c r="F66" s="494">
        <v>1</v>
      </c>
      <c r="G66" s="536" t="s">
        <v>31</v>
      </c>
    </row>
    <row r="67" spans="1:9" ht="13.8" x14ac:dyDescent="0.25">
      <c r="A67" s="85">
        <v>53</v>
      </c>
      <c r="B67" s="927"/>
      <c r="C67" s="490" t="s">
        <v>102</v>
      </c>
      <c r="D67" s="486" t="s">
        <v>233</v>
      </c>
      <c r="E67" s="465" t="s">
        <v>60</v>
      </c>
      <c r="F67" s="502">
        <v>36</v>
      </c>
      <c r="G67" s="536" t="s">
        <v>44</v>
      </c>
    </row>
    <row r="68" spans="1:9" ht="27.6" x14ac:dyDescent="0.25">
      <c r="A68" s="85">
        <v>54</v>
      </c>
      <c r="B68" s="927"/>
      <c r="C68" s="490" t="s">
        <v>92</v>
      </c>
      <c r="D68" s="421" t="s">
        <v>175</v>
      </c>
      <c r="E68" s="46" t="s">
        <v>28</v>
      </c>
      <c r="F68" s="492">
        <v>91</v>
      </c>
      <c r="G68" s="536" t="s">
        <v>44</v>
      </c>
    </row>
    <row r="69" spans="1:9" ht="13.8" x14ac:dyDescent="0.25">
      <c r="A69" s="85">
        <v>55</v>
      </c>
      <c r="B69" s="927"/>
      <c r="C69" s="490" t="s">
        <v>94</v>
      </c>
      <c r="D69" s="421" t="s">
        <v>98</v>
      </c>
      <c r="E69" s="46" t="s">
        <v>60</v>
      </c>
      <c r="F69" s="492">
        <v>257</v>
      </c>
      <c r="G69" s="536" t="s">
        <v>44</v>
      </c>
    </row>
    <row r="70" spans="1:9" ht="27.6" x14ac:dyDescent="0.25">
      <c r="A70" s="85">
        <v>56</v>
      </c>
      <c r="B70" s="927"/>
      <c r="C70" s="490" t="s">
        <v>190</v>
      </c>
      <c r="D70" s="421" t="s">
        <v>234</v>
      </c>
      <c r="E70" s="46" t="s">
        <v>235</v>
      </c>
      <c r="F70" s="545"/>
      <c r="G70" s="536" t="s">
        <v>48</v>
      </c>
    </row>
    <row r="71" spans="1:9" ht="41.4" x14ac:dyDescent="0.25">
      <c r="A71" s="85">
        <v>57</v>
      </c>
      <c r="B71" s="927"/>
      <c r="C71" s="546" t="s">
        <v>92</v>
      </c>
      <c r="D71" s="421" t="s">
        <v>237</v>
      </c>
      <c r="E71" s="491" t="s">
        <v>60</v>
      </c>
      <c r="F71" s="545">
        <v>50</v>
      </c>
      <c r="G71" s="536" t="s">
        <v>48</v>
      </c>
    </row>
    <row r="72" spans="1:9" ht="27.6" x14ac:dyDescent="0.25">
      <c r="A72" s="85">
        <v>58</v>
      </c>
      <c r="B72" s="927"/>
      <c r="C72" s="547" t="s">
        <v>92</v>
      </c>
      <c r="D72" s="421" t="s">
        <v>51</v>
      </c>
      <c r="E72" s="491" t="s">
        <v>35</v>
      </c>
      <c r="F72" s="504">
        <v>5</v>
      </c>
      <c r="G72" s="536" t="s">
        <v>48</v>
      </c>
      <c r="H72" s="93"/>
    </row>
    <row r="73" spans="1:9" ht="27.6" x14ac:dyDescent="0.25">
      <c r="A73" s="85">
        <v>59</v>
      </c>
      <c r="B73" s="927"/>
      <c r="C73" s="548" t="s">
        <v>94</v>
      </c>
      <c r="D73" s="4" t="s">
        <v>64</v>
      </c>
      <c r="E73" s="46" t="s">
        <v>60</v>
      </c>
      <c r="F73" s="78">
        <v>914</v>
      </c>
      <c r="G73" s="536" t="s">
        <v>62</v>
      </c>
    </row>
    <row r="74" spans="1:9" ht="27.6" x14ac:dyDescent="0.25">
      <c r="A74" s="85">
        <v>60</v>
      </c>
      <c r="B74" s="927"/>
      <c r="C74" s="46" t="s">
        <v>238</v>
      </c>
      <c r="D74" s="4" t="s">
        <v>223</v>
      </c>
      <c r="E74" s="46" t="s">
        <v>60</v>
      </c>
      <c r="F74" s="78">
        <v>147</v>
      </c>
      <c r="G74" s="536" t="s">
        <v>62</v>
      </c>
    </row>
    <row r="75" spans="1:9" ht="27.6" x14ac:dyDescent="0.25">
      <c r="A75" s="85">
        <v>61</v>
      </c>
      <c r="B75" s="927"/>
      <c r="C75" s="549" t="s">
        <v>95</v>
      </c>
      <c r="D75" s="4" t="s">
        <v>219</v>
      </c>
      <c r="E75" s="46" t="s">
        <v>60</v>
      </c>
      <c r="F75" s="78">
        <v>2</v>
      </c>
      <c r="G75" s="536" t="s">
        <v>62</v>
      </c>
    </row>
    <row r="76" spans="1:9" ht="27.6" x14ac:dyDescent="0.25">
      <c r="A76" s="85">
        <v>62</v>
      </c>
      <c r="B76" s="927"/>
      <c r="C76" s="549" t="s">
        <v>92</v>
      </c>
      <c r="D76" s="4" t="s">
        <v>87</v>
      </c>
      <c r="E76" s="46" t="s">
        <v>35</v>
      </c>
      <c r="F76" s="78">
        <v>37</v>
      </c>
      <c r="G76" s="536" t="s">
        <v>127</v>
      </c>
    </row>
    <row r="77" spans="1:9" ht="14.4" thickBot="1" x14ac:dyDescent="0.3">
      <c r="A77" s="86">
        <v>63</v>
      </c>
      <c r="B77" s="928"/>
      <c r="C77" s="934"/>
      <c r="D77" s="935"/>
      <c r="E77" s="935"/>
      <c r="F77" s="935"/>
      <c r="G77" s="138"/>
      <c r="H77" s="93"/>
    </row>
    <row r="78" spans="1:9" ht="13.2" customHeight="1" x14ac:dyDescent="0.3">
      <c r="A78" s="1020"/>
      <c r="B78" s="1020"/>
      <c r="C78" s="140" t="s">
        <v>63</v>
      </c>
      <c r="D78" s="140"/>
      <c r="E78" s="140"/>
      <c r="F78" s="134"/>
      <c r="G78" s="140"/>
      <c r="H78" s="141" t="s">
        <v>63</v>
      </c>
      <c r="I78" s="141"/>
    </row>
    <row r="79" spans="1:9" ht="16.8" x14ac:dyDescent="0.3">
      <c r="A79" s="1019" t="s">
        <v>287</v>
      </c>
      <c r="B79" s="1019"/>
      <c r="C79" s="1019"/>
      <c r="D79" s="1019"/>
      <c r="E79" s="1019"/>
      <c r="F79" s="1019"/>
      <c r="G79" s="1019"/>
      <c r="H79" s="142" t="s">
        <v>63</v>
      </c>
      <c r="I79" s="142"/>
    </row>
    <row r="81" spans="1:7" ht="16.8" x14ac:dyDescent="0.3">
      <c r="A81" s="1019" t="s">
        <v>288</v>
      </c>
      <c r="B81" s="1019"/>
      <c r="C81" s="1019"/>
      <c r="D81" s="1019"/>
      <c r="E81" s="1019"/>
      <c r="F81" s="1019"/>
      <c r="G81" s="1019"/>
    </row>
  </sheetData>
  <mergeCells count="19">
    <mergeCell ref="G11:G13"/>
    <mergeCell ref="B15:B40"/>
    <mergeCell ref="C40:F40"/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A81:G81"/>
    <mergeCell ref="A78:B78"/>
    <mergeCell ref="A79:G79"/>
    <mergeCell ref="B41:B53"/>
    <mergeCell ref="C53:F53"/>
    <mergeCell ref="B54:B77"/>
    <mergeCell ref="C77:F77"/>
  </mergeCells>
  <pageMargins left="0.25" right="0.25" top="0.75" bottom="0.75" header="0.3" footer="0.3"/>
  <pageSetup paperSize="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53"/>
  <sheetViews>
    <sheetView topLeftCell="A31" zoomScale="80" zoomScaleNormal="80" workbookViewId="0">
      <selection activeCell="J8" sqref="J8"/>
    </sheetView>
  </sheetViews>
  <sheetFormatPr defaultRowHeight="13.2" x14ac:dyDescent="0.25"/>
  <cols>
    <col min="2" max="2" width="15.44140625" customWidth="1"/>
    <col min="3" max="3" width="12.44140625" customWidth="1"/>
    <col min="4" max="4" width="26.6640625" customWidth="1"/>
    <col min="5" max="5" width="14.6640625" customWidth="1"/>
    <col min="6" max="6" width="11" customWidth="1"/>
    <col min="8" max="8" width="13.33203125" customWidth="1"/>
  </cols>
  <sheetData>
    <row r="1" spans="1:8" ht="18" x14ac:dyDescent="0.25">
      <c r="A1" s="124"/>
      <c r="B1" s="125"/>
      <c r="C1" s="125" t="s">
        <v>0</v>
      </c>
      <c r="D1" s="125"/>
      <c r="E1" s="124"/>
      <c r="F1" s="124"/>
      <c r="G1" s="125"/>
      <c r="H1" s="125"/>
    </row>
    <row r="2" spans="1:8" ht="18" x14ac:dyDescent="0.25">
      <c r="A2" s="124"/>
      <c r="B2" s="125"/>
      <c r="C2" s="125" t="s">
        <v>1</v>
      </c>
      <c r="D2" s="125"/>
      <c r="E2" s="124"/>
      <c r="F2" s="124"/>
      <c r="G2" s="125"/>
      <c r="H2" s="125"/>
    </row>
    <row r="3" spans="1:8" ht="18" x14ac:dyDescent="0.25">
      <c r="A3" s="124"/>
      <c r="B3" s="125"/>
      <c r="C3" s="125" t="s">
        <v>2</v>
      </c>
      <c r="D3" s="125"/>
      <c r="E3" s="124"/>
      <c r="F3" s="124"/>
      <c r="G3" s="125"/>
      <c r="H3" s="125"/>
    </row>
    <row r="4" spans="1:8" ht="18" x14ac:dyDescent="0.25">
      <c r="A4" s="124"/>
      <c r="B4" s="125"/>
      <c r="C4" s="125" t="s">
        <v>3</v>
      </c>
      <c r="D4" s="125"/>
      <c r="E4" s="124"/>
      <c r="F4" s="124"/>
      <c r="G4" s="125"/>
      <c r="H4" s="125"/>
    </row>
    <row r="5" spans="1:8" ht="18" x14ac:dyDescent="0.25">
      <c r="A5" s="124"/>
      <c r="B5" s="125"/>
      <c r="C5" s="125" t="s">
        <v>173</v>
      </c>
      <c r="D5" s="125" t="s">
        <v>196</v>
      </c>
      <c r="E5" s="124"/>
      <c r="F5" s="124"/>
      <c r="G5" s="125"/>
      <c r="H5" s="125"/>
    </row>
    <row r="6" spans="1:8" ht="17.399999999999999" x14ac:dyDescent="0.25">
      <c r="A6" s="395"/>
      <c r="B6" s="94"/>
      <c r="C6" s="94"/>
      <c r="D6" s="94"/>
      <c r="E6" s="395"/>
      <c r="F6" s="395"/>
      <c r="G6" s="94"/>
      <c r="H6" s="94"/>
    </row>
    <row r="7" spans="1:8" ht="18" x14ac:dyDescent="0.25">
      <c r="A7" s="1010" t="s">
        <v>5</v>
      </c>
      <c r="B7" s="1010"/>
      <c r="C7" s="1010"/>
      <c r="D7" s="1010"/>
      <c r="E7" s="1010"/>
      <c r="F7" s="1010"/>
      <c r="G7" s="94"/>
      <c r="H7" s="94"/>
    </row>
    <row r="8" spans="1:8" ht="18" x14ac:dyDescent="0.25">
      <c r="A8" s="1010" t="s">
        <v>6</v>
      </c>
      <c r="B8" s="1010"/>
      <c r="C8" s="1010"/>
      <c r="D8" s="1010"/>
      <c r="E8" s="1010"/>
      <c r="F8" s="1010"/>
      <c r="G8" s="94"/>
      <c r="H8" s="94"/>
    </row>
    <row r="9" spans="1:8" ht="18" x14ac:dyDescent="0.25">
      <c r="A9" s="1010" t="s">
        <v>197</v>
      </c>
      <c r="B9" s="1010"/>
      <c r="C9" s="1010"/>
      <c r="D9" s="1010"/>
      <c r="E9" s="1010"/>
      <c r="F9" s="1010"/>
      <c r="G9" s="94"/>
      <c r="H9" s="94"/>
    </row>
    <row r="10" spans="1:8" ht="13.8" thickBot="1" x14ac:dyDescent="0.3">
      <c r="A10" s="405"/>
      <c r="E10" s="405"/>
      <c r="F10" s="405"/>
    </row>
    <row r="11" spans="1:8" ht="18" customHeight="1" x14ac:dyDescent="0.25">
      <c r="A11" s="972" t="s">
        <v>8</v>
      </c>
      <c r="B11" s="1011" t="s">
        <v>9</v>
      </c>
      <c r="C11" s="972" t="s">
        <v>10</v>
      </c>
      <c r="D11" s="1014" t="s">
        <v>11</v>
      </c>
      <c r="E11" s="972" t="s">
        <v>12</v>
      </c>
      <c r="F11" s="1011" t="s">
        <v>13</v>
      </c>
      <c r="G11" s="1002" t="s">
        <v>16</v>
      </c>
      <c r="H11" s="1003"/>
    </row>
    <row r="12" spans="1:8" ht="13.2" customHeight="1" x14ac:dyDescent="0.25">
      <c r="A12" s="961"/>
      <c r="B12" s="1012"/>
      <c r="C12" s="961"/>
      <c r="D12" s="1015"/>
      <c r="E12" s="961"/>
      <c r="F12" s="1012"/>
      <c r="G12" s="968"/>
      <c r="H12" s="1004"/>
    </row>
    <row r="13" spans="1:8" ht="21.6" customHeight="1" thickBot="1" x14ac:dyDescent="0.3">
      <c r="A13" s="973"/>
      <c r="B13" s="1013"/>
      <c r="C13" s="973"/>
      <c r="D13" s="1016"/>
      <c r="E13" s="973"/>
      <c r="F13" s="1013"/>
      <c r="G13" s="1005"/>
      <c r="H13" s="1006"/>
    </row>
    <row r="14" spans="1:8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1009">
        <v>7</v>
      </c>
      <c r="H14" s="1001"/>
    </row>
    <row r="15" spans="1:8" ht="61.2" customHeight="1" thickBot="1" x14ac:dyDescent="0.3">
      <c r="A15" s="99">
        <v>1</v>
      </c>
      <c r="B15" s="972" t="s">
        <v>245</v>
      </c>
      <c r="C15" s="100" t="s">
        <v>63</v>
      </c>
      <c r="D15" s="101" t="s">
        <v>246</v>
      </c>
      <c r="E15" s="102" t="s">
        <v>201</v>
      </c>
      <c r="F15" s="103">
        <v>1</v>
      </c>
      <c r="G15" s="996" t="s">
        <v>44</v>
      </c>
      <c r="H15" s="997"/>
    </row>
    <row r="16" spans="1:8" ht="51" customHeight="1" thickBot="1" x14ac:dyDescent="0.3">
      <c r="A16" s="99">
        <v>2</v>
      </c>
      <c r="B16" s="961"/>
      <c r="C16" s="105" t="s">
        <v>26</v>
      </c>
      <c r="D16" s="101" t="s">
        <v>248</v>
      </c>
      <c r="E16" s="102" t="s">
        <v>249</v>
      </c>
      <c r="F16" s="103">
        <v>2</v>
      </c>
      <c r="G16" s="989" t="s">
        <v>62</v>
      </c>
      <c r="H16" s="990"/>
    </row>
    <row r="17" spans="1:8" ht="37.950000000000003" customHeight="1" thickBot="1" x14ac:dyDescent="0.3">
      <c r="A17" s="99">
        <v>3</v>
      </c>
      <c r="B17" s="961"/>
      <c r="C17" s="105" t="s">
        <v>26</v>
      </c>
      <c r="D17" s="101" t="s">
        <v>250</v>
      </c>
      <c r="E17" s="102" t="s">
        <v>60</v>
      </c>
      <c r="F17" s="103">
        <v>1</v>
      </c>
      <c r="G17" s="989" t="s">
        <v>62</v>
      </c>
      <c r="H17" s="990"/>
    </row>
    <row r="18" spans="1:8" ht="18.600000000000001" thickBot="1" x14ac:dyDescent="0.3">
      <c r="A18" s="99"/>
      <c r="B18" s="962"/>
      <c r="C18" s="978" t="s">
        <v>63</v>
      </c>
      <c r="D18" s="979"/>
      <c r="E18" s="979"/>
      <c r="F18" s="979"/>
      <c r="G18" s="1000" t="s">
        <v>63</v>
      </c>
      <c r="H18" s="1001"/>
    </row>
    <row r="19" spans="1:8" ht="64.95" customHeight="1" thickBot="1" x14ac:dyDescent="0.3">
      <c r="A19" s="99">
        <v>4</v>
      </c>
      <c r="B19" s="960" t="s">
        <v>253</v>
      </c>
      <c r="C19" s="100"/>
      <c r="D19" s="101" t="s">
        <v>246</v>
      </c>
      <c r="E19" s="102" t="s">
        <v>201</v>
      </c>
      <c r="F19" s="103">
        <v>1</v>
      </c>
      <c r="G19" s="989" t="s">
        <v>44</v>
      </c>
      <c r="H19" s="990"/>
    </row>
    <row r="20" spans="1:8" ht="49.2" customHeight="1" thickBot="1" x14ac:dyDescent="0.3">
      <c r="A20" s="99">
        <v>5</v>
      </c>
      <c r="B20" s="961"/>
      <c r="C20" s="105" t="s">
        <v>26</v>
      </c>
      <c r="D20" s="101" t="s">
        <v>248</v>
      </c>
      <c r="E20" s="102" t="s">
        <v>249</v>
      </c>
      <c r="F20" s="103">
        <v>2</v>
      </c>
      <c r="G20" s="989" t="s">
        <v>62</v>
      </c>
      <c r="H20" s="990"/>
    </row>
    <row r="21" spans="1:8" ht="43.95" customHeight="1" thickBot="1" x14ac:dyDescent="0.3">
      <c r="A21" s="99">
        <v>6</v>
      </c>
      <c r="B21" s="961"/>
      <c r="C21" s="105" t="s">
        <v>26</v>
      </c>
      <c r="D21" s="101" t="s">
        <v>250</v>
      </c>
      <c r="E21" s="102" t="s">
        <v>60</v>
      </c>
      <c r="F21" s="103">
        <v>1.5</v>
      </c>
      <c r="G21" s="989" t="s">
        <v>62</v>
      </c>
      <c r="H21" s="990"/>
    </row>
    <row r="22" spans="1:8" ht="18.600000000000001" thickBot="1" x14ac:dyDescent="0.3">
      <c r="A22" s="99"/>
      <c r="B22" s="962"/>
      <c r="C22" s="978" t="s">
        <v>63</v>
      </c>
      <c r="D22" s="979"/>
      <c r="E22" s="979"/>
      <c r="F22" s="979"/>
      <c r="G22" s="1000" t="s">
        <v>63</v>
      </c>
      <c r="H22" s="1001"/>
    </row>
    <row r="23" spans="1:8" ht="61.2" customHeight="1" thickBot="1" x14ac:dyDescent="0.3">
      <c r="A23" s="99">
        <v>7</v>
      </c>
      <c r="B23" s="960" t="s">
        <v>254</v>
      </c>
      <c r="C23" s="100"/>
      <c r="D23" s="107" t="s">
        <v>246</v>
      </c>
      <c r="E23" s="102" t="s">
        <v>201</v>
      </c>
      <c r="F23" s="104">
        <v>2</v>
      </c>
      <c r="G23" s="996" t="s">
        <v>44</v>
      </c>
      <c r="H23" s="997"/>
    </row>
    <row r="24" spans="1:8" ht="43.2" customHeight="1" thickBot="1" x14ac:dyDescent="0.3">
      <c r="A24" s="99">
        <v>8</v>
      </c>
      <c r="B24" s="961"/>
      <c r="C24" s="108" t="s">
        <v>26</v>
      </c>
      <c r="D24" s="101" t="s">
        <v>250</v>
      </c>
      <c r="E24" s="109" t="s">
        <v>60</v>
      </c>
      <c r="F24" s="110">
        <v>1.5</v>
      </c>
      <c r="G24" s="998" t="s">
        <v>62</v>
      </c>
      <c r="H24" s="999"/>
    </row>
    <row r="25" spans="1:8" ht="18.600000000000001" thickBot="1" x14ac:dyDescent="0.3">
      <c r="A25" s="99"/>
      <c r="B25" s="962"/>
      <c r="C25" s="981" t="s">
        <v>63</v>
      </c>
      <c r="D25" s="954"/>
      <c r="E25" s="954"/>
      <c r="F25" s="954"/>
      <c r="G25" s="985" t="s">
        <v>63</v>
      </c>
      <c r="H25" s="986"/>
    </row>
    <row r="26" spans="1:8" ht="18.600000000000001" thickBot="1" x14ac:dyDescent="0.3">
      <c r="A26" s="99">
        <v>9</v>
      </c>
      <c r="B26" s="960" t="s">
        <v>255</v>
      </c>
      <c r="C26" s="111"/>
      <c r="D26" s="112" t="s">
        <v>256</v>
      </c>
      <c r="E26" s="394" t="s">
        <v>60</v>
      </c>
      <c r="F26" s="113">
        <v>30</v>
      </c>
      <c r="G26" s="991" t="s">
        <v>31</v>
      </c>
      <c r="H26" s="995"/>
    </row>
    <row r="27" spans="1:8" ht="43.2" customHeight="1" thickBot="1" x14ac:dyDescent="0.3">
      <c r="A27" s="99">
        <v>10</v>
      </c>
      <c r="B27" s="961"/>
      <c r="C27" s="111"/>
      <c r="D27" s="112" t="s">
        <v>258</v>
      </c>
      <c r="E27" s="394" t="s">
        <v>60</v>
      </c>
      <c r="F27" s="113">
        <v>4</v>
      </c>
      <c r="G27" s="991" t="s">
        <v>31</v>
      </c>
      <c r="H27" s="995"/>
    </row>
    <row r="28" spans="1:8" ht="55.95" customHeight="1" thickBot="1" x14ac:dyDescent="0.3">
      <c r="A28" s="99">
        <v>11</v>
      </c>
      <c r="B28" s="961"/>
      <c r="C28" s="111">
        <v>2</v>
      </c>
      <c r="D28" s="112" t="s">
        <v>260</v>
      </c>
      <c r="E28" s="394" t="s">
        <v>60</v>
      </c>
      <c r="F28" s="113">
        <v>1.5</v>
      </c>
      <c r="G28" s="991" t="s">
        <v>31</v>
      </c>
      <c r="H28" s="995"/>
    </row>
    <row r="29" spans="1:8" ht="51" customHeight="1" thickBot="1" x14ac:dyDescent="0.3">
      <c r="A29" s="99">
        <v>12</v>
      </c>
      <c r="B29" s="961"/>
      <c r="C29" s="111"/>
      <c r="D29" s="101" t="s">
        <v>248</v>
      </c>
      <c r="E29" s="394" t="s">
        <v>249</v>
      </c>
      <c r="F29" s="113">
        <v>1</v>
      </c>
      <c r="G29" s="991" t="s">
        <v>62</v>
      </c>
      <c r="H29" s="995"/>
    </row>
    <row r="30" spans="1:8" ht="18.600000000000001" thickBot="1" x14ac:dyDescent="0.3">
      <c r="A30" s="99"/>
      <c r="B30" s="962"/>
      <c r="C30" s="963" t="s">
        <v>63</v>
      </c>
      <c r="D30" s="964"/>
      <c r="E30" s="964"/>
      <c r="F30" s="964"/>
      <c r="G30" s="940" t="s">
        <v>63</v>
      </c>
      <c r="H30" s="959"/>
    </row>
    <row r="31" spans="1:8" ht="42.6" customHeight="1" thickBot="1" x14ac:dyDescent="0.3">
      <c r="A31" s="99">
        <v>13</v>
      </c>
      <c r="B31" s="967" t="s">
        <v>262</v>
      </c>
      <c r="C31" s="111"/>
      <c r="D31" s="112" t="s">
        <v>263</v>
      </c>
      <c r="E31" s="394" t="s">
        <v>60</v>
      </c>
      <c r="F31" s="113">
        <v>10</v>
      </c>
      <c r="G31" s="991" t="s">
        <v>44</v>
      </c>
      <c r="H31" s="995"/>
    </row>
    <row r="32" spans="1:8" ht="49.2" customHeight="1" thickBot="1" x14ac:dyDescent="0.3">
      <c r="A32" s="99">
        <v>14</v>
      </c>
      <c r="B32" s="968"/>
      <c r="C32" s="114">
        <v>2</v>
      </c>
      <c r="D32" s="112" t="s">
        <v>98</v>
      </c>
      <c r="E32" s="394" t="s">
        <v>60</v>
      </c>
      <c r="F32" s="113">
        <v>4</v>
      </c>
      <c r="G32" s="991" t="s">
        <v>44</v>
      </c>
      <c r="H32" s="995"/>
    </row>
    <row r="33" spans="1:8" ht="45.6" customHeight="1" thickBot="1" x14ac:dyDescent="0.3">
      <c r="A33" s="99">
        <v>15</v>
      </c>
      <c r="B33" s="968"/>
      <c r="C33" s="394"/>
      <c r="D33" s="101" t="s">
        <v>250</v>
      </c>
      <c r="E33" s="394" t="s">
        <v>60</v>
      </c>
      <c r="F33" s="113">
        <v>2</v>
      </c>
      <c r="G33" s="991" t="s">
        <v>62</v>
      </c>
      <c r="H33" s="995"/>
    </row>
    <row r="34" spans="1:8" ht="18.600000000000001" thickBot="1" x14ac:dyDescent="0.3">
      <c r="A34" s="99"/>
      <c r="B34" s="969"/>
      <c r="C34" s="966" t="s">
        <v>63</v>
      </c>
      <c r="D34" s="964"/>
      <c r="E34" s="964"/>
      <c r="F34" s="964"/>
      <c r="G34" s="940" t="s">
        <v>63</v>
      </c>
      <c r="H34" s="959"/>
    </row>
    <row r="35" spans="1:8" ht="60" customHeight="1" thickBot="1" x14ac:dyDescent="0.3">
      <c r="A35" s="99">
        <v>16</v>
      </c>
      <c r="B35" s="956" t="s">
        <v>266</v>
      </c>
      <c r="C35" s="392" t="s">
        <v>63</v>
      </c>
      <c r="D35" s="115" t="s">
        <v>267</v>
      </c>
      <c r="E35" s="116" t="s">
        <v>60</v>
      </c>
      <c r="F35" s="117">
        <v>80</v>
      </c>
      <c r="G35" s="993" t="s">
        <v>31</v>
      </c>
      <c r="H35" s="994"/>
    </row>
    <row r="36" spans="1:8" ht="42" customHeight="1" thickBot="1" x14ac:dyDescent="0.3">
      <c r="A36" s="99">
        <v>17</v>
      </c>
      <c r="B36" s="957"/>
      <c r="C36" s="118" t="s">
        <v>63</v>
      </c>
      <c r="D36" s="112" t="s">
        <v>269</v>
      </c>
      <c r="E36" s="119" t="s">
        <v>60</v>
      </c>
      <c r="F36" s="120">
        <v>15</v>
      </c>
      <c r="G36" s="991" t="s">
        <v>44</v>
      </c>
      <c r="H36" s="995"/>
    </row>
    <row r="37" spans="1:8" ht="39" customHeight="1" thickBot="1" x14ac:dyDescent="0.3">
      <c r="A37" s="99">
        <v>18</v>
      </c>
      <c r="B37" s="957"/>
      <c r="C37" s="118" t="s">
        <v>21</v>
      </c>
      <c r="D37" s="112" t="s">
        <v>270</v>
      </c>
      <c r="E37" s="119" t="s">
        <v>60</v>
      </c>
      <c r="F37" s="120">
        <v>8</v>
      </c>
      <c r="G37" s="991" t="s">
        <v>62</v>
      </c>
      <c r="H37" s="992"/>
    </row>
    <row r="38" spans="1:8" ht="57" customHeight="1" thickBot="1" x14ac:dyDescent="0.3">
      <c r="A38" s="99">
        <v>19</v>
      </c>
      <c r="B38" s="957"/>
      <c r="C38" s="118" t="s">
        <v>271</v>
      </c>
      <c r="D38" s="112" t="s">
        <v>272</v>
      </c>
      <c r="E38" s="119" t="s">
        <v>60</v>
      </c>
      <c r="F38" s="120">
        <v>790</v>
      </c>
      <c r="G38" s="991" t="s">
        <v>274</v>
      </c>
      <c r="H38" s="992"/>
    </row>
    <row r="39" spans="1:8" ht="58.2" customHeight="1" thickBot="1" x14ac:dyDescent="0.3">
      <c r="A39" s="99">
        <v>20</v>
      </c>
      <c r="B39" s="957"/>
      <c r="C39" s="121" t="s">
        <v>275</v>
      </c>
      <c r="D39" s="112" t="s">
        <v>276</v>
      </c>
      <c r="E39" s="119" t="s">
        <v>277</v>
      </c>
      <c r="F39" s="120">
        <v>1</v>
      </c>
      <c r="G39" s="991" t="s">
        <v>62</v>
      </c>
      <c r="H39" s="992"/>
    </row>
    <row r="40" spans="1:8" ht="18.600000000000001" thickBot="1" x14ac:dyDescent="0.3">
      <c r="A40" s="99"/>
      <c r="B40" s="958"/>
      <c r="C40" s="953" t="s">
        <v>63</v>
      </c>
      <c r="D40" s="954"/>
      <c r="E40" s="954"/>
      <c r="F40" s="954"/>
      <c r="G40" s="940" t="s">
        <v>63</v>
      </c>
      <c r="H40" s="941"/>
    </row>
    <row r="41" spans="1:8" ht="18.600000000000001" thickBot="1" x14ac:dyDescent="0.3">
      <c r="A41" s="99">
        <v>21</v>
      </c>
      <c r="B41" s="956" t="s">
        <v>279</v>
      </c>
      <c r="C41" s="122"/>
      <c r="D41" s="112" t="s">
        <v>256</v>
      </c>
      <c r="E41" s="394" t="s">
        <v>60</v>
      </c>
      <c r="F41" s="113">
        <v>15</v>
      </c>
      <c r="G41" s="991" t="s">
        <v>48</v>
      </c>
      <c r="H41" s="992"/>
    </row>
    <row r="42" spans="1:8" ht="33.6" customHeight="1" thickBot="1" x14ac:dyDescent="0.3">
      <c r="A42" s="99"/>
      <c r="B42" s="958"/>
      <c r="C42" s="982" t="s">
        <v>63</v>
      </c>
      <c r="D42" s="983"/>
      <c r="E42" s="983"/>
      <c r="F42" s="983"/>
      <c r="G42" s="940" t="s">
        <v>63</v>
      </c>
      <c r="H42" s="941"/>
    </row>
    <row r="43" spans="1:8" ht="18" x14ac:dyDescent="0.25">
      <c r="A43" s="99">
        <v>22</v>
      </c>
      <c r="B43" s="950" t="s">
        <v>281</v>
      </c>
      <c r="C43" s="122"/>
      <c r="D43" s="101" t="s">
        <v>250</v>
      </c>
      <c r="E43" s="394" t="s">
        <v>60</v>
      </c>
      <c r="F43" s="113">
        <v>2</v>
      </c>
      <c r="G43" s="991" t="s">
        <v>62</v>
      </c>
      <c r="H43" s="992"/>
    </row>
    <row r="44" spans="1:8" ht="35.4" customHeight="1" thickBot="1" x14ac:dyDescent="0.3">
      <c r="A44" s="384"/>
      <c r="B44" s="951"/>
      <c r="C44" s="947" t="s">
        <v>63</v>
      </c>
      <c r="D44" s="948"/>
      <c r="E44" s="948"/>
      <c r="F44" s="948"/>
      <c r="G44" s="940" t="s">
        <v>63</v>
      </c>
      <c r="H44" s="941"/>
    </row>
    <row r="45" spans="1:8" ht="46.95" customHeight="1" thickBot="1" x14ac:dyDescent="0.3">
      <c r="A45" s="394">
        <v>23</v>
      </c>
      <c r="B45" s="945" t="s">
        <v>282</v>
      </c>
      <c r="C45" s="122"/>
      <c r="D45" s="101" t="s">
        <v>248</v>
      </c>
      <c r="E45" s="394" t="s">
        <v>249</v>
      </c>
      <c r="F45" s="113">
        <v>1</v>
      </c>
      <c r="G45" s="991" t="s">
        <v>62</v>
      </c>
      <c r="H45" s="992"/>
    </row>
    <row r="46" spans="1:8" ht="44.4" customHeight="1" x14ac:dyDescent="0.25">
      <c r="A46" s="394">
        <v>24</v>
      </c>
      <c r="B46" s="952"/>
      <c r="C46" s="122"/>
      <c r="D46" s="101" t="s">
        <v>250</v>
      </c>
      <c r="E46" s="394" t="s">
        <v>60</v>
      </c>
      <c r="F46" s="113">
        <v>1</v>
      </c>
      <c r="G46" s="991" t="s">
        <v>62</v>
      </c>
      <c r="H46" s="992"/>
    </row>
    <row r="47" spans="1:8" ht="18.600000000000001" thickBot="1" x14ac:dyDescent="0.3">
      <c r="A47" s="394"/>
      <c r="B47" s="946"/>
      <c r="C47" s="947" t="s">
        <v>63</v>
      </c>
      <c r="D47" s="948"/>
      <c r="E47" s="948"/>
      <c r="F47" s="948"/>
      <c r="G47" s="940" t="s">
        <v>63</v>
      </c>
      <c r="H47" s="941"/>
    </row>
    <row r="48" spans="1:8" ht="18" x14ac:dyDescent="0.25">
      <c r="A48" s="394">
        <v>25</v>
      </c>
      <c r="B48" s="945" t="s">
        <v>283</v>
      </c>
      <c r="C48" s="122"/>
      <c r="D48" s="101" t="s">
        <v>250</v>
      </c>
      <c r="E48" s="394" t="s">
        <v>60</v>
      </c>
      <c r="F48" s="113">
        <v>1.5</v>
      </c>
      <c r="G48" s="991" t="s">
        <v>62</v>
      </c>
      <c r="H48" s="992"/>
    </row>
    <row r="49" spans="1:8" ht="38.4" customHeight="1" thickBot="1" x14ac:dyDescent="0.3">
      <c r="A49" s="394"/>
      <c r="B49" s="946"/>
      <c r="C49" s="942" t="s">
        <v>63</v>
      </c>
      <c r="D49" s="943"/>
      <c r="E49" s="943"/>
      <c r="F49" s="943"/>
      <c r="G49" s="940" t="s">
        <v>63</v>
      </c>
      <c r="H49" s="941"/>
    </row>
    <row r="50" spans="1:8" ht="17.399999999999999" x14ac:dyDescent="0.3">
      <c r="A50" s="94" t="s">
        <v>289</v>
      </c>
      <c r="B50" s="94"/>
      <c r="C50" s="132" t="s">
        <v>63</v>
      </c>
      <c r="D50" s="133"/>
      <c r="E50" s="970" t="s">
        <v>63</v>
      </c>
      <c r="F50" s="970"/>
      <c r="G50" s="94"/>
      <c r="H50" s="94"/>
    </row>
    <row r="51" spans="1:8" ht="16.8" x14ac:dyDescent="0.25">
      <c r="A51" s="1021" t="s">
        <v>290</v>
      </c>
      <c r="B51" s="1021"/>
      <c r="C51" s="1021"/>
      <c r="D51" s="1021"/>
      <c r="E51" s="1021"/>
      <c r="F51" s="1021"/>
      <c r="G51" s="1021"/>
      <c r="H51" s="1021"/>
    </row>
    <row r="53" spans="1:8" ht="16.8" x14ac:dyDescent="0.25">
      <c r="A53" s="1021" t="s">
        <v>291</v>
      </c>
      <c r="B53" s="1021"/>
      <c r="C53" s="1021"/>
      <c r="D53" s="1021"/>
      <c r="E53" s="1021"/>
      <c r="F53" s="1021"/>
      <c r="G53" s="1021"/>
      <c r="H53" s="1021"/>
    </row>
  </sheetData>
  <mergeCells count="69">
    <mergeCell ref="A51:H51"/>
    <mergeCell ref="A53:H53"/>
    <mergeCell ref="F11:F13"/>
    <mergeCell ref="E11:E13"/>
    <mergeCell ref="D11:D13"/>
    <mergeCell ref="C11:C13"/>
    <mergeCell ref="B11:B13"/>
    <mergeCell ref="E50:F50"/>
    <mergeCell ref="B45:B47"/>
    <mergeCell ref="G45:H45"/>
    <mergeCell ref="G46:H46"/>
    <mergeCell ref="C47:F47"/>
    <mergeCell ref="G47:H47"/>
    <mergeCell ref="B48:B49"/>
    <mergeCell ref="G48:H48"/>
    <mergeCell ref="C49:F49"/>
    <mergeCell ref="G49:H49"/>
    <mergeCell ref="B41:B42"/>
    <mergeCell ref="G41:H41"/>
    <mergeCell ref="C42:F42"/>
    <mergeCell ref="G42:H42"/>
    <mergeCell ref="B43:B44"/>
    <mergeCell ref="G43:H43"/>
    <mergeCell ref="C44:F44"/>
    <mergeCell ref="G44:H44"/>
    <mergeCell ref="B35:B40"/>
    <mergeCell ref="G35:H35"/>
    <mergeCell ref="G36:H36"/>
    <mergeCell ref="G37:H37"/>
    <mergeCell ref="G38:H38"/>
    <mergeCell ref="G39:H39"/>
    <mergeCell ref="C40:F40"/>
    <mergeCell ref="G40:H40"/>
    <mergeCell ref="C30:F30"/>
    <mergeCell ref="G30:H30"/>
    <mergeCell ref="B31:B34"/>
    <mergeCell ref="G31:H31"/>
    <mergeCell ref="G32:H32"/>
    <mergeCell ref="G33:H33"/>
    <mergeCell ref="C34:F34"/>
    <mergeCell ref="G34:H34"/>
    <mergeCell ref="B26:B30"/>
    <mergeCell ref="G26:H26"/>
    <mergeCell ref="G27:H27"/>
    <mergeCell ref="G28:H28"/>
    <mergeCell ref="G29:H29"/>
    <mergeCell ref="B23:B25"/>
    <mergeCell ref="G23:H23"/>
    <mergeCell ref="G24:H24"/>
    <mergeCell ref="C25:F25"/>
    <mergeCell ref="G25:H25"/>
    <mergeCell ref="B19:B22"/>
    <mergeCell ref="G19:H19"/>
    <mergeCell ref="G20:H20"/>
    <mergeCell ref="G21:H21"/>
    <mergeCell ref="C22:F22"/>
    <mergeCell ref="G22:H22"/>
    <mergeCell ref="B15:B18"/>
    <mergeCell ref="G15:H15"/>
    <mergeCell ref="G16:H16"/>
    <mergeCell ref="G17:H17"/>
    <mergeCell ref="C18:F18"/>
    <mergeCell ref="G18:H18"/>
    <mergeCell ref="A7:F7"/>
    <mergeCell ref="A8:F8"/>
    <mergeCell ref="A9:F9"/>
    <mergeCell ref="G11:H13"/>
    <mergeCell ref="G14:H14"/>
    <mergeCell ref="A11:A13"/>
  </mergeCells>
  <pageMargins left="0.25" right="0.25" top="0.75" bottom="0.75" header="0.3" footer="0.3"/>
  <pageSetup paperSize="9" scale="90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03"/>
  <sheetViews>
    <sheetView topLeftCell="A19" workbookViewId="0">
      <selection activeCell="I16" sqref="I16"/>
    </sheetView>
  </sheetViews>
  <sheetFormatPr defaultRowHeight="13.2" x14ac:dyDescent="0.25"/>
  <cols>
    <col min="1" max="1" width="7.44140625" customWidth="1"/>
    <col min="2" max="2" width="7.109375" customWidth="1"/>
    <col min="3" max="3" width="8.44140625" customWidth="1"/>
    <col min="4" max="4" width="26.88671875" customWidth="1"/>
    <col min="7" max="7" width="13.88671875" customWidth="1"/>
    <col min="8" max="8" width="17.44140625" customWidth="1"/>
    <col min="9" max="9" width="16.88671875" customWidth="1"/>
    <col min="10" max="10" width="15" customWidth="1"/>
    <col min="12" max="12" width="18.88671875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173</v>
      </c>
      <c r="D5" s="23" t="s">
        <v>292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293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8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35" t="s">
        <v>16</v>
      </c>
    </row>
    <row r="12" spans="1:10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36"/>
    </row>
    <row r="13" spans="1:10" ht="18.75" customHeight="1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36">
        <v>10</v>
      </c>
    </row>
    <row r="15" spans="1:10" ht="27.6" x14ac:dyDescent="0.25">
      <c r="A15" s="187">
        <v>1</v>
      </c>
      <c r="B15" s="835" t="s">
        <v>71</v>
      </c>
      <c r="C15" s="550">
        <v>3</v>
      </c>
      <c r="D15" s="551" t="s">
        <v>41</v>
      </c>
      <c r="E15" s="552" t="s">
        <v>35</v>
      </c>
      <c r="F15" s="553">
        <v>1</v>
      </c>
      <c r="G15" s="554" t="s">
        <v>43</v>
      </c>
      <c r="H15" s="555">
        <v>30000</v>
      </c>
      <c r="I15" s="555">
        <v>0</v>
      </c>
      <c r="J15" s="556" t="s">
        <v>164</v>
      </c>
    </row>
    <row r="16" spans="1:10" ht="13.8" x14ac:dyDescent="0.25">
      <c r="A16" s="192">
        <v>2</v>
      </c>
      <c r="B16" s="836"/>
      <c r="C16" s="557" t="s">
        <v>26</v>
      </c>
      <c r="D16" s="193" t="s">
        <v>157</v>
      </c>
      <c r="E16" s="558" t="s">
        <v>294</v>
      </c>
      <c r="F16" s="559">
        <v>5</v>
      </c>
      <c r="G16" s="194"/>
      <c r="H16" s="560">
        <v>2500</v>
      </c>
      <c r="I16" s="560">
        <v>5750</v>
      </c>
      <c r="J16" s="325" t="s">
        <v>164</v>
      </c>
    </row>
    <row r="17" spans="1:12" ht="13.8" x14ac:dyDescent="0.25">
      <c r="A17" s="195">
        <v>3</v>
      </c>
      <c r="B17" s="836"/>
      <c r="C17" s="561" t="s">
        <v>52</v>
      </c>
      <c r="D17" s="196" t="s">
        <v>295</v>
      </c>
      <c r="E17" s="562" t="s">
        <v>63</v>
      </c>
      <c r="F17" s="563">
        <v>3</v>
      </c>
      <c r="G17" s="197"/>
      <c r="H17" s="564">
        <v>0</v>
      </c>
      <c r="I17" s="564">
        <v>5175</v>
      </c>
      <c r="J17" s="565" t="s">
        <v>29</v>
      </c>
    </row>
    <row r="18" spans="1:12" ht="16.8" x14ac:dyDescent="0.25">
      <c r="A18" s="195">
        <v>4</v>
      </c>
      <c r="B18" s="836"/>
      <c r="C18" s="566" t="s">
        <v>52</v>
      </c>
      <c r="D18" s="567" t="s">
        <v>27</v>
      </c>
      <c r="E18" s="568" t="s">
        <v>28</v>
      </c>
      <c r="F18" s="569">
        <v>51</v>
      </c>
      <c r="G18" s="570"/>
      <c r="H18" s="563">
        <v>40800</v>
      </c>
      <c r="I18" s="563">
        <v>0</v>
      </c>
      <c r="J18" s="565" t="s">
        <v>29</v>
      </c>
    </row>
    <row r="19" spans="1:12" ht="27.6" x14ac:dyDescent="0.25">
      <c r="A19" s="195">
        <v>5</v>
      </c>
      <c r="B19" s="836"/>
      <c r="C19" s="571" t="s">
        <v>199</v>
      </c>
      <c r="D19" s="567" t="s">
        <v>200</v>
      </c>
      <c r="E19" s="568" t="s">
        <v>201</v>
      </c>
      <c r="F19" s="569">
        <v>27</v>
      </c>
      <c r="G19" s="572"/>
      <c r="H19" s="563">
        <v>5400</v>
      </c>
      <c r="I19" s="563">
        <v>0</v>
      </c>
      <c r="J19" s="565" t="s">
        <v>29</v>
      </c>
    </row>
    <row r="20" spans="1:12" ht="27.6" x14ac:dyDescent="0.25">
      <c r="A20" s="183">
        <v>6</v>
      </c>
      <c r="B20" s="836"/>
      <c r="C20" s="573"/>
      <c r="D20" s="340" t="s">
        <v>202</v>
      </c>
      <c r="E20" s="341"/>
      <c r="F20" s="574"/>
      <c r="G20" s="575" t="s">
        <v>203</v>
      </c>
      <c r="H20" s="576">
        <v>5000</v>
      </c>
      <c r="I20" s="576">
        <v>0</v>
      </c>
      <c r="J20" s="322" t="s">
        <v>29</v>
      </c>
    </row>
    <row r="21" spans="1:12" ht="41.4" x14ac:dyDescent="0.25">
      <c r="A21" s="183">
        <v>7</v>
      </c>
      <c r="B21" s="836"/>
      <c r="C21" s="577" t="s">
        <v>199</v>
      </c>
      <c r="D21" s="578" t="s">
        <v>83</v>
      </c>
      <c r="E21" s="341" t="s">
        <v>60</v>
      </c>
      <c r="F21" s="574">
        <v>2</v>
      </c>
      <c r="G21" s="575" t="s">
        <v>93</v>
      </c>
      <c r="H21" s="576">
        <v>925</v>
      </c>
      <c r="I21" s="576">
        <v>3105</v>
      </c>
      <c r="J21" s="322" t="s">
        <v>31</v>
      </c>
      <c r="L21" s="186" t="s">
        <v>296</v>
      </c>
    </row>
    <row r="22" spans="1:12" ht="41.4" x14ac:dyDescent="0.25">
      <c r="A22" s="183">
        <v>8</v>
      </c>
      <c r="B22" s="836"/>
      <c r="C22" s="573"/>
      <c r="D22" s="340" t="s">
        <v>297</v>
      </c>
      <c r="E22" s="341" t="s">
        <v>28</v>
      </c>
      <c r="F22" s="574">
        <v>61.6</v>
      </c>
      <c r="G22" s="321" t="s">
        <v>73</v>
      </c>
      <c r="H22" s="576">
        <v>2150</v>
      </c>
      <c r="I22" s="576">
        <v>2125</v>
      </c>
      <c r="J22" s="322" t="s">
        <v>31</v>
      </c>
      <c r="L22" s="186" t="s">
        <v>298</v>
      </c>
    </row>
    <row r="23" spans="1:12" ht="41.4" x14ac:dyDescent="0.25">
      <c r="A23" s="183">
        <v>9</v>
      </c>
      <c r="B23" s="836"/>
      <c r="C23" s="573"/>
      <c r="D23" s="340" t="s">
        <v>40</v>
      </c>
      <c r="E23" s="341"/>
      <c r="F23" s="574"/>
      <c r="G23" s="579"/>
      <c r="H23" s="576">
        <v>2000</v>
      </c>
      <c r="I23" s="576">
        <v>1725</v>
      </c>
      <c r="J23" s="322" t="s">
        <v>31</v>
      </c>
    </row>
    <row r="24" spans="1:12" ht="41.4" x14ac:dyDescent="0.25">
      <c r="A24" s="183">
        <v>10</v>
      </c>
      <c r="B24" s="836"/>
      <c r="C24" s="580"/>
      <c r="D24" s="578" t="s">
        <v>176</v>
      </c>
      <c r="E24" s="341" t="s">
        <v>35</v>
      </c>
      <c r="F24" s="581">
        <v>84</v>
      </c>
      <c r="G24" s="554" t="s">
        <v>74</v>
      </c>
      <c r="H24" s="582">
        <v>2600</v>
      </c>
      <c r="I24" s="582">
        <v>3864</v>
      </c>
      <c r="J24" s="322" t="s">
        <v>31</v>
      </c>
      <c r="L24" s="189" t="s">
        <v>299</v>
      </c>
    </row>
    <row r="25" spans="1:12" ht="27.6" x14ac:dyDescent="0.25">
      <c r="A25" s="183">
        <v>11</v>
      </c>
      <c r="B25" s="836"/>
      <c r="C25" s="583" t="s">
        <v>52</v>
      </c>
      <c r="D25" s="578" t="s">
        <v>204</v>
      </c>
      <c r="E25" s="341" t="s">
        <v>201</v>
      </c>
      <c r="F25" s="581">
        <v>53</v>
      </c>
      <c r="G25" s="575" t="s">
        <v>205</v>
      </c>
      <c r="H25" s="582">
        <v>1640</v>
      </c>
      <c r="I25" s="582">
        <v>2438</v>
      </c>
      <c r="J25" s="322" t="s">
        <v>31</v>
      </c>
      <c r="L25" s="186" t="s">
        <v>300</v>
      </c>
    </row>
    <row r="26" spans="1:12" ht="69" x14ac:dyDescent="0.25">
      <c r="A26" s="183">
        <v>12</v>
      </c>
      <c r="B26" s="836"/>
      <c r="C26" s="583" t="s">
        <v>52</v>
      </c>
      <c r="D26" s="578" t="s">
        <v>301</v>
      </c>
      <c r="E26" s="341" t="s">
        <v>60</v>
      </c>
      <c r="F26" s="581">
        <v>177.1</v>
      </c>
      <c r="G26" s="584" t="s">
        <v>77</v>
      </c>
      <c r="H26" s="582">
        <v>5070</v>
      </c>
      <c r="I26" s="582">
        <v>6110</v>
      </c>
      <c r="J26" s="322" t="s">
        <v>31</v>
      </c>
      <c r="L26" s="189" t="s">
        <v>302</v>
      </c>
    </row>
    <row r="27" spans="1:12" ht="27.6" x14ac:dyDescent="0.25">
      <c r="A27" s="183">
        <v>13</v>
      </c>
      <c r="B27" s="836"/>
      <c r="C27" s="580"/>
      <c r="D27" s="340" t="s">
        <v>45</v>
      </c>
      <c r="E27" s="341" t="s">
        <v>42</v>
      </c>
      <c r="F27" s="576">
        <v>5</v>
      </c>
      <c r="G27" s="554" t="s">
        <v>46</v>
      </c>
      <c r="H27" s="576">
        <v>2000</v>
      </c>
      <c r="I27" s="576">
        <v>0</v>
      </c>
      <c r="J27" s="322" t="s">
        <v>164</v>
      </c>
    </row>
    <row r="28" spans="1:12" ht="27.6" x14ac:dyDescent="0.25">
      <c r="A28" s="183">
        <v>14</v>
      </c>
      <c r="B28" s="836"/>
      <c r="C28" s="583" t="s">
        <v>52</v>
      </c>
      <c r="D28" s="585" t="s">
        <v>144</v>
      </c>
      <c r="E28" s="341" t="s">
        <v>60</v>
      </c>
      <c r="F28" s="586">
        <v>12</v>
      </c>
      <c r="G28" s="554" t="s">
        <v>207</v>
      </c>
      <c r="H28" s="587">
        <v>1500</v>
      </c>
      <c r="I28" s="587">
        <v>1932</v>
      </c>
      <c r="J28" s="322" t="s">
        <v>44</v>
      </c>
    </row>
    <row r="29" spans="1:12" ht="27.6" x14ac:dyDescent="0.25">
      <c r="A29" s="183">
        <v>15</v>
      </c>
      <c r="B29" s="836"/>
      <c r="C29" s="580"/>
      <c r="D29" s="588" t="s">
        <v>209</v>
      </c>
      <c r="E29" s="341" t="s">
        <v>60</v>
      </c>
      <c r="F29" s="589">
        <v>14</v>
      </c>
      <c r="G29" s="575"/>
      <c r="H29" s="590">
        <v>14000</v>
      </c>
      <c r="I29" s="590">
        <v>0</v>
      </c>
      <c r="J29" s="322" t="s">
        <v>44</v>
      </c>
    </row>
    <row r="30" spans="1:12" ht="27.6" x14ac:dyDescent="0.25">
      <c r="A30" s="183">
        <v>16</v>
      </c>
      <c r="B30" s="836"/>
      <c r="C30" s="583" t="s">
        <v>52</v>
      </c>
      <c r="D30" s="588" t="s">
        <v>303</v>
      </c>
      <c r="E30" s="341" t="s">
        <v>35</v>
      </c>
      <c r="F30" s="589">
        <v>3</v>
      </c>
      <c r="G30" s="579"/>
      <c r="H30" s="590">
        <v>9000</v>
      </c>
      <c r="I30" s="590">
        <v>0</v>
      </c>
      <c r="J30" s="322" t="s">
        <v>44</v>
      </c>
    </row>
    <row r="31" spans="1:12" ht="27.6" x14ac:dyDescent="0.25">
      <c r="A31" s="85">
        <v>17</v>
      </c>
      <c r="B31" s="836"/>
      <c r="C31" s="538" t="s">
        <v>52</v>
      </c>
      <c r="D31" s="421" t="s">
        <v>211</v>
      </c>
      <c r="E31" s="46" t="s">
        <v>201</v>
      </c>
      <c r="F31" s="492">
        <v>30</v>
      </c>
      <c r="G31" s="469"/>
      <c r="H31" s="504">
        <v>30000</v>
      </c>
      <c r="I31" s="504">
        <v>17250</v>
      </c>
      <c r="J31" s="536" t="s">
        <v>48</v>
      </c>
    </row>
    <row r="32" spans="1:12" ht="13.8" x14ac:dyDescent="0.25">
      <c r="A32" s="192">
        <v>18</v>
      </c>
      <c r="B32" s="836"/>
      <c r="C32" s="44" t="s">
        <v>52</v>
      </c>
      <c r="D32" s="4" t="s">
        <v>51</v>
      </c>
      <c r="E32" s="46" t="s">
        <v>35</v>
      </c>
      <c r="F32" s="78">
        <v>3</v>
      </c>
      <c r="G32" s="46"/>
      <c r="H32" s="78">
        <v>0</v>
      </c>
      <c r="I32" s="78">
        <v>0</v>
      </c>
      <c r="J32" s="536" t="s">
        <v>48</v>
      </c>
    </row>
    <row r="33" spans="1:12" ht="27.6" x14ac:dyDescent="0.25">
      <c r="A33" s="183">
        <v>19</v>
      </c>
      <c r="B33" s="836"/>
      <c r="C33" s="591">
        <v>3</v>
      </c>
      <c r="D33" s="585" t="s">
        <v>64</v>
      </c>
      <c r="E33" s="592" t="s">
        <v>60</v>
      </c>
      <c r="F33" s="587">
        <v>2963</v>
      </c>
      <c r="G33" s="593" t="s">
        <v>304</v>
      </c>
      <c r="H33" s="587">
        <v>74075</v>
      </c>
      <c r="I33" s="587">
        <v>102224</v>
      </c>
      <c r="J33" s="594" t="s">
        <v>62</v>
      </c>
    </row>
    <row r="34" spans="1:12" ht="27.6" x14ac:dyDescent="0.25">
      <c r="A34" s="183">
        <v>20</v>
      </c>
      <c r="B34" s="836"/>
      <c r="C34" s="573">
        <v>3</v>
      </c>
      <c r="D34" s="340" t="s">
        <v>305</v>
      </c>
      <c r="E34" s="341" t="s">
        <v>60</v>
      </c>
      <c r="F34" s="576">
        <v>371</v>
      </c>
      <c r="G34" s="595" t="s">
        <v>306</v>
      </c>
      <c r="H34" s="576">
        <v>20650</v>
      </c>
      <c r="I34" s="576">
        <v>34132</v>
      </c>
      <c r="J34" s="322" t="s">
        <v>62</v>
      </c>
    </row>
    <row r="35" spans="1:12" ht="27.6" x14ac:dyDescent="0.25">
      <c r="A35" s="183">
        <v>21</v>
      </c>
      <c r="B35" s="836"/>
      <c r="C35" s="573">
        <v>3</v>
      </c>
      <c r="D35" s="340" t="s">
        <v>213</v>
      </c>
      <c r="E35" s="341" t="s">
        <v>60</v>
      </c>
      <c r="F35" s="576">
        <v>74</v>
      </c>
      <c r="G35" s="596" t="s">
        <v>214</v>
      </c>
      <c r="H35" s="576">
        <v>2500</v>
      </c>
      <c r="I35" s="576">
        <v>2553</v>
      </c>
      <c r="J35" s="322" t="s">
        <v>62</v>
      </c>
    </row>
    <row r="36" spans="1:12" ht="27.6" x14ac:dyDescent="0.25">
      <c r="A36" s="183">
        <v>22</v>
      </c>
      <c r="B36" s="836"/>
      <c r="C36" s="573">
        <v>3</v>
      </c>
      <c r="D36" s="340" t="s">
        <v>307</v>
      </c>
      <c r="E36" s="342" t="s">
        <v>201</v>
      </c>
      <c r="F36" s="590">
        <v>96</v>
      </c>
      <c r="G36" s="597" t="s">
        <v>308</v>
      </c>
      <c r="H36" s="590">
        <v>1500</v>
      </c>
      <c r="I36" s="590">
        <v>2208</v>
      </c>
      <c r="J36" s="322" t="s">
        <v>62</v>
      </c>
    </row>
    <row r="37" spans="1:12" ht="13.8" x14ac:dyDescent="0.25">
      <c r="A37" s="183">
        <v>23</v>
      </c>
      <c r="B37" s="836"/>
      <c r="C37" s="583" t="s">
        <v>52</v>
      </c>
      <c r="D37" s="588" t="s">
        <v>142</v>
      </c>
      <c r="E37" s="342" t="s">
        <v>60</v>
      </c>
      <c r="F37" s="590">
        <v>18</v>
      </c>
      <c r="G37" s="597" t="s">
        <v>309</v>
      </c>
      <c r="H37" s="590">
        <v>1260</v>
      </c>
      <c r="I37" s="590">
        <v>621</v>
      </c>
      <c r="J37" s="322" t="s">
        <v>62</v>
      </c>
    </row>
    <row r="38" spans="1:12" ht="69" x14ac:dyDescent="0.25">
      <c r="A38" s="183">
        <v>24</v>
      </c>
      <c r="B38" s="836"/>
      <c r="C38" s="573">
        <v>3</v>
      </c>
      <c r="D38" s="588" t="s">
        <v>215</v>
      </c>
      <c r="E38" s="342" t="s">
        <v>60</v>
      </c>
      <c r="F38" s="590">
        <v>95</v>
      </c>
      <c r="G38" s="597" t="s">
        <v>310</v>
      </c>
      <c r="H38" s="590">
        <f>F38*800</f>
        <v>76000</v>
      </c>
      <c r="I38" s="590">
        <v>54625</v>
      </c>
      <c r="J38" s="322" t="s">
        <v>62</v>
      </c>
    </row>
    <row r="39" spans="1:12" ht="55.2" x14ac:dyDescent="0.25">
      <c r="A39" s="183">
        <v>25</v>
      </c>
      <c r="B39" s="836"/>
      <c r="C39" s="577" t="s">
        <v>21</v>
      </c>
      <c r="D39" s="588" t="s">
        <v>217</v>
      </c>
      <c r="E39" s="342" t="s">
        <v>60</v>
      </c>
      <c r="F39" s="590">
        <v>15</v>
      </c>
      <c r="G39" s="598" t="s">
        <v>218</v>
      </c>
      <c r="H39" s="590">
        <f>F39*400</f>
        <v>6000</v>
      </c>
      <c r="I39" s="590">
        <v>6900</v>
      </c>
      <c r="J39" s="322" t="s">
        <v>62</v>
      </c>
    </row>
    <row r="40" spans="1:12" ht="41.4" x14ac:dyDescent="0.25">
      <c r="A40" s="199">
        <v>26</v>
      </c>
      <c r="B40" s="836"/>
      <c r="C40" s="369"/>
      <c r="D40" s="367" t="s">
        <v>311</v>
      </c>
      <c r="E40" s="368" t="s">
        <v>60</v>
      </c>
      <c r="F40" s="599">
        <v>11</v>
      </c>
      <c r="G40" s="314" t="s">
        <v>312</v>
      </c>
      <c r="H40" s="599">
        <v>620</v>
      </c>
      <c r="I40" s="599">
        <v>1012</v>
      </c>
      <c r="J40" s="305" t="s">
        <v>48</v>
      </c>
    </row>
    <row r="41" spans="1:12" ht="27.6" x14ac:dyDescent="0.25">
      <c r="A41" s="199">
        <v>27</v>
      </c>
      <c r="B41" s="836"/>
      <c r="C41" s="369"/>
      <c r="D41" s="367" t="s">
        <v>313</v>
      </c>
      <c r="E41" s="368" t="s">
        <v>60</v>
      </c>
      <c r="F41" s="599">
        <v>91</v>
      </c>
      <c r="G41" s="314" t="s">
        <v>314</v>
      </c>
      <c r="H41" s="599">
        <v>2275</v>
      </c>
      <c r="I41" s="599">
        <v>3140</v>
      </c>
      <c r="J41" s="305" t="s">
        <v>48</v>
      </c>
    </row>
    <row r="42" spans="1:12" ht="27.6" x14ac:dyDescent="0.25">
      <c r="A42" s="195">
        <v>28</v>
      </c>
      <c r="B42" s="836"/>
      <c r="C42" s="571"/>
      <c r="D42" s="600" t="s">
        <v>315</v>
      </c>
      <c r="E42" s="601" t="s">
        <v>60</v>
      </c>
      <c r="F42" s="602">
        <v>33</v>
      </c>
      <c r="G42" s="603" t="s">
        <v>316</v>
      </c>
      <c r="H42" s="602">
        <v>1850</v>
      </c>
      <c r="I42" s="602">
        <v>3036</v>
      </c>
      <c r="J42" s="565" t="s">
        <v>48</v>
      </c>
    </row>
    <row r="43" spans="1:12" ht="27.6" x14ac:dyDescent="0.25">
      <c r="A43" s="195">
        <v>29</v>
      </c>
      <c r="B43" s="836"/>
      <c r="C43" s="571"/>
      <c r="D43" s="600" t="s">
        <v>317</v>
      </c>
      <c r="E43" s="601" t="s">
        <v>60</v>
      </c>
      <c r="F43" s="602">
        <v>81</v>
      </c>
      <c r="G43" s="603" t="s">
        <v>318</v>
      </c>
      <c r="H43" s="602">
        <v>2025</v>
      </c>
      <c r="I43" s="602">
        <v>2795</v>
      </c>
      <c r="J43" s="565" t="s">
        <v>48</v>
      </c>
    </row>
    <row r="44" spans="1:12" ht="27.6" x14ac:dyDescent="0.25">
      <c r="A44" s="195">
        <v>30</v>
      </c>
      <c r="B44" s="836"/>
      <c r="C44" s="571"/>
      <c r="D44" s="600" t="s">
        <v>319</v>
      </c>
      <c r="E44" s="601" t="s">
        <v>60</v>
      </c>
      <c r="F44" s="602">
        <v>234</v>
      </c>
      <c r="G44" s="603" t="s">
        <v>320</v>
      </c>
      <c r="H44" s="602">
        <v>5850</v>
      </c>
      <c r="I44" s="602">
        <v>8073</v>
      </c>
      <c r="J44" s="565" t="s">
        <v>48</v>
      </c>
    </row>
    <row r="45" spans="1:12" ht="27.6" x14ac:dyDescent="0.25">
      <c r="A45" s="183">
        <v>31</v>
      </c>
      <c r="B45" s="836"/>
      <c r="C45" s="577" t="s">
        <v>199</v>
      </c>
      <c r="D45" s="588" t="s">
        <v>219</v>
      </c>
      <c r="E45" s="342" t="s">
        <v>60</v>
      </c>
      <c r="F45" s="590">
        <v>5</v>
      </c>
      <c r="G45" s="342"/>
      <c r="H45" s="590">
        <v>15000</v>
      </c>
      <c r="I45" s="590">
        <v>0</v>
      </c>
      <c r="J45" s="322" t="s">
        <v>62</v>
      </c>
    </row>
    <row r="46" spans="1:12" ht="13.8" x14ac:dyDescent="0.25">
      <c r="A46" s="192">
        <v>32</v>
      </c>
      <c r="B46" s="836"/>
      <c r="C46" s="604" t="s">
        <v>199</v>
      </c>
      <c r="D46" s="605" t="s">
        <v>87</v>
      </c>
      <c r="E46" s="606" t="s">
        <v>35</v>
      </c>
      <c r="F46" s="607">
        <v>16</v>
      </c>
      <c r="G46" s="606"/>
      <c r="H46" s="607">
        <v>2500</v>
      </c>
      <c r="I46" s="607">
        <v>0</v>
      </c>
      <c r="J46" s="325" t="s">
        <v>62</v>
      </c>
      <c r="K46" s="93"/>
    </row>
    <row r="47" spans="1:12" ht="14.4" thickBot="1" x14ac:dyDescent="0.3">
      <c r="A47" s="86"/>
      <c r="B47" s="939"/>
      <c r="C47" s="931" t="s">
        <v>220</v>
      </c>
      <c r="D47" s="932"/>
      <c r="E47" s="932"/>
      <c r="F47" s="932"/>
      <c r="G47" s="933"/>
      <c r="H47" s="126">
        <f>SUM(H15:H46)</f>
        <v>366690</v>
      </c>
      <c r="I47" s="126">
        <f>SUM(I15:I46)</f>
        <v>270793</v>
      </c>
      <c r="J47" s="138">
        <f>H47+I47</f>
        <v>637483</v>
      </c>
      <c r="K47" s="93"/>
    </row>
    <row r="48" spans="1:12" ht="27.6" x14ac:dyDescent="0.25">
      <c r="A48" s="187">
        <v>34</v>
      </c>
      <c r="B48" s="937" t="s">
        <v>88</v>
      </c>
      <c r="C48" s="550"/>
      <c r="D48" s="608" t="s">
        <v>221</v>
      </c>
      <c r="E48" s="552" t="s">
        <v>60</v>
      </c>
      <c r="F48" s="555">
        <v>3</v>
      </c>
      <c r="G48" s="552"/>
      <c r="H48" s="555">
        <v>9000</v>
      </c>
      <c r="I48" s="555">
        <v>0</v>
      </c>
      <c r="J48" s="556" t="s">
        <v>164</v>
      </c>
      <c r="L48" s="186" t="s">
        <v>321</v>
      </c>
    </row>
    <row r="49" spans="1:12" ht="27.6" x14ac:dyDescent="0.25">
      <c r="A49" s="183">
        <v>35</v>
      </c>
      <c r="B49" s="846"/>
      <c r="C49" s="580"/>
      <c r="D49" s="578" t="s">
        <v>41</v>
      </c>
      <c r="E49" s="609" t="s">
        <v>42</v>
      </c>
      <c r="F49" s="581">
        <v>5</v>
      </c>
      <c r="G49" s="554" t="s">
        <v>43</v>
      </c>
      <c r="H49" s="582">
        <v>7000</v>
      </c>
      <c r="I49" s="582">
        <v>0</v>
      </c>
      <c r="J49" s="322" t="s">
        <v>164</v>
      </c>
    </row>
    <row r="50" spans="1:12" ht="13.8" x14ac:dyDescent="0.25">
      <c r="A50" s="183">
        <v>36</v>
      </c>
      <c r="B50" s="846"/>
      <c r="C50" s="580"/>
      <c r="D50" s="578" t="s">
        <v>295</v>
      </c>
      <c r="E50" s="609"/>
      <c r="F50" s="581">
        <v>1</v>
      </c>
      <c r="G50" s="554"/>
      <c r="H50" s="582"/>
      <c r="I50" s="582">
        <v>1725</v>
      </c>
      <c r="J50" s="322" t="s">
        <v>29</v>
      </c>
    </row>
    <row r="51" spans="1:12" ht="16.8" x14ac:dyDescent="0.25">
      <c r="A51" s="183">
        <v>37</v>
      </c>
      <c r="B51" s="846"/>
      <c r="C51" s="580"/>
      <c r="D51" s="578" t="s">
        <v>27</v>
      </c>
      <c r="E51" s="609" t="s">
        <v>28</v>
      </c>
      <c r="F51" s="581">
        <v>9</v>
      </c>
      <c r="G51" s="610"/>
      <c r="H51" s="582">
        <v>7200</v>
      </c>
      <c r="I51" s="582">
        <v>0</v>
      </c>
      <c r="J51" s="322" t="s">
        <v>29</v>
      </c>
    </row>
    <row r="52" spans="1:12" ht="27.6" x14ac:dyDescent="0.25">
      <c r="A52" s="183">
        <v>38</v>
      </c>
      <c r="B52" s="846"/>
      <c r="C52" s="580"/>
      <c r="D52" s="340" t="s">
        <v>202</v>
      </c>
      <c r="E52" s="341"/>
      <c r="F52" s="574"/>
      <c r="G52" s="575" t="s">
        <v>222</v>
      </c>
      <c r="H52" s="576">
        <v>3000</v>
      </c>
      <c r="I52" s="576">
        <v>0</v>
      </c>
      <c r="J52" s="322" t="s">
        <v>29</v>
      </c>
    </row>
    <row r="53" spans="1:12" ht="27.6" x14ac:dyDescent="0.25">
      <c r="A53" s="195">
        <v>39</v>
      </c>
      <c r="B53" s="846"/>
      <c r="C53" s="611"/>
      <c r="D53" s="600" t="s">
        <v>200</v>
      </c>
      <c r="E53" s="568" t="s">
        <v>201</v>
      </c>
      <c r="F53" s="612">
        <v>9</v>
      </c>
      <c r="G53" s="572"/>
      <c r="H53" s="602">
        <v>1800</v>
      </c>
      <c r="I53" s="602">
        <v>0</v>
      </c>
      <c r="J53" s="565" t="s">
        <v>29</v>
      </c>
    </row>
    <row r="54" spans="1:12" ht="41.4" x14ac:dyDescent="0.25">
      <c r="A54" s="183">
        <v>40</v>
      </c>
      <c r="B54" s="846"/>
      <c r="C54" s="580"/>
      <c r="D54" s="588" t="s">
        <v>176</v>
      </c>
      <c r="E54" s="341" t="s">
        <v>35</v>
      </c>
      <c r="F54" s="589">
        <v>115</v>
      </c>
      <c r="G54" s="575" t="s">
        <v>90</v>
      </c>
      <c r="H54" s="590">
        <v>4500</v>
      </c>
      <c r="I54" s="590">
        <v>5290</v>
      </c>
      <c r="J54" s="322" t="s">
        <v>31</v>
      </c>
    </row>
    <row r="55" spans="1:12" ht="27.6" x14ac:dyDescent="0.25">
      <c r="A55" s="183">
        <v>41</v>
      </c>
      <c r="B55" s="846"/>
      <c r="C55" s="580"/>
      <c r="D55" s="588" t="s">
        <v>45</v>
      </c>
      <c r="E55" s="341" t="s">
        <v>42</v>
      </c>
      <c r="F55" s="589">
        <v>5</v>
      </c>
      <c r="G55" s="575" t="s">
        <v>46</v>
      </c>
      <c r="H55" s="590">
        <v>2000</v>
      </c>
      <c r="I55" s="590">
        <v>0</v>
      </c>
      <c r="J55" s="322" t="s">
        <v>31</v>
      </c>
    </row>
    <row r="56" spans="1:12" ht="41.4" x14ac:dyDescent="0.25">
      <c r="A56" s="183">
        <v>42</v>
      </c>
      <c r="B56" s="846"/>
      <c r="C56" s="188"/>
      <c r="D56" s="340" t="s">
        <v>91</v>
      </c>
      <c r="E56" s="341"/>
      <c r="F56" s="589"/>
      <c r="G56" s="579" t="s">
        <v>63</v>
      </c>
      <c r="H56" s="590">
        <v>1500</v>
      </c>
      <c r="I56" s="590">
        <v>1150</v>
      </c>
      <c r="J56" s="322" t="s">
        <v>31</v>
      </c>
      <c r="K56" s="93"/>
    </row>
    <row r="57" spans="1:12" ht="13.8" x14ac:dyDescent="0.25">
      <c r="A57" s="183">
        <v>43</v>
      </c>
      <c r="B57" s="846"/>
      <c r="C57" s="580"/>
      <c r="D57" s="578" t="s">
        <v>175</v>
      </c>
      <c r="E57" s="341" t="s">
        <v>60</v>
      </c>
      <c r="F57" s="589">
        <v>13</v>
      </c>
      <c r="G57" s="575"/>
      <c r="H57" s="590">
        <v>7800</v>
      </c>
      <c r="I57" s="590">
        <v>2990</v>
      </c>
      <c r="J57" s="322" t="s">
        <v>44</v>
      </c>
    </row>
    <row r="58" spans="1:12" ht="13.8" x14ac:dyDescent="0.25">
      <c r="A58" s="183">
        <v>44</v>
      </c>
      <c r="B58" s="846"/>
      <c r="C58" s="580"/>
      <c r="D58" s="588" t="s">
        <v>98</v>
      </c>
      <c r="E58" s="341" t="s">
        <v>60</v>
      </c>
      <c r="F58" s="589">
        <v>78</v>
      </c>
      <c r="G58" s="575"/>
      <c r="H58" s="590">
        <v>78000</v>
      </c>
      <c r="I58" s="590">
        <v>0</v>
      </c>
      <c r="J58" s="322" t="s">
        <v>44</v>
      </c>
    </row>
    <row r="59" spans="1:12" ht="27.6" x14ac:dyDescent="0.25">
      <c r="A59" s="183">
        <v>45</v>
      </c>
      <c r="B59" s="846"/>
      <c r="C59" s="591"/>
      <c r="D59" s="588" t="s">
        <v>215</v>
      </c>
      <c r="E59" s="341" t="s">
        <v>60</v>
      </c>
      <c r="F59" s="589">
        <v>71</v>
      </c>
      <c r="G59" s="613" t="s">
        <v>322</v>
      </c>
      <c r="H59" s="590">
        <v>78100</v>
      </c>
      <c r="I59" s="590">
        <v>40825</v>
      </c>
      <c r="J59" s="322" t="s">
        <v>44</v>
      </c>
    </row>
    <row r="60" spans="1:12" ht="27.6" x14ac:dyDescent="0.25">
      <c r="A60" s="183">
        <v>46</v>
      </c>
      <c r="B60" s="846"/>
      <c r="C60" s="573"/>
      <c r="D60" s="340" t="s">
        <v>64</v>
      </c>
      <c r="E60" s="341" t="s">
        <v>60</v>
      </c>
      <c r="F60" s="589">
        <v>1050</v>
      </c>
      <c r="G60" s="613" t="s">
        <v>323</v>
      </c>
      <c r="H60" s="590">
        <v>23250</v>
      </c>
      <c r="I60" s="590">
        <v>36225</v>
      </c>
      <c r="J60" s="322" t="s">
        <v>44</v>
      </c>
      <c r="L60" s="186" t="s">
        <v>324</v>
      </c>
    </row>
    <row r="61" spans="1:12" ht="27.6" x14ac:dyDescent="0.25">
      <c r="A61" s="183">
        <v>47</v>
      </c>
      <c r="B61" s="846"/>
      <c r="C61" s="614"/>
      <c r="D61" s="588" t="s">
        <v>305</v>
      </c>
      <c r="E61" s="341" t="s">
        <v>60</v>
      </c>
      <c r="F61" s="589">
        <v>131</v>
      </c>
      <c r="G61" s="613" t="s">
        <v>325</v>
      </c>
      <c r="H61" s="590">
        <v>3500</v>
      </c>
      <c r="I61" s="590">
        <v>12052</v>
      </c>
      <c r="J61" s="322" t="s">
        <v>44</v>
      </c>
    </row>
    <row r="62" spans="1:12" ht="41.4" x14ac:dyDescent="0.25">
      <c r="A62" s="183">
        <v>48</v>
      </c>
      <c r="B62" s="846"/>
      <c r="C62" s="614"/>
      <c r="D62" s="340" t="s">
        <v>213</v>
      </c>
      <c r="E62" s="341" t="s">
        <v>60</v>
      </c>
      <c r="F62" s="589">
        <v>41</v>
      </c>
      <c r="G62" s="613" t="s">
        <v>326</v>
      </c>
      <c r="H62" s="590">
        <v>1100</v>
      </c>
      <c r="I62" s="590">
        <v>14145</v>
      </c>
      <c r="J62" s="322" t="s">
        <v>44</v>
      </c>
    </row>
    <row r="63" spans="1:12" ht="27.6" x14ac:dyDescent="0.25">
      <c r="A63" s="183">
        <v>49</v>
      </c>
      <c r="B63" s="846"/>
      <c r="C63" s="614"/>
      <c r="D63" s="340" t="s">
        <v>307</v>
      </c>
      <c r="E63" s="341" t="s">
        <v>327</v>
      </c>
      <c r="F63" s="589">
        <v>27</v>
      </c>
      <c r="G63" s="613" t="s">
        <v>328</v>
      </c>
      <c r="H63" s="590">
        <v>675</v>
      </c>
      <c r="I63" s="590">
        <v>932</v>
      </c>
      <c r="J63" s="322" t="s">
        <v>44</v>
      </c>
    </row>
    <row r="64" spans="1:12" ht="13.8" x14ac:dyDescent="0.25">
      <c r="A64" s="183">
        <v>50</v>
      </c>
      <c r="B64" s="846"/>
      <c r="C64" s="614"/>
      <c r="D64" s="588" t="s">
        <v>142</v>
      </c>
      <c r="E64" s="341" t="s">
        <v>60</v>
      </c>
      <c r="F64" s="589">
        <v>15</v>
      </c>
      <c r="G64" s="613" t="s">
        <v>329</v>
      </c>
      <c r="H64" s="590">
        <v>1050</v>
      </c>
      <c r="I64" s="590">
        <v>518</v>
      </c>
      <c r="J64" s="322" t="s">
        <v>44</v>
      </c>
    </row>
    <row r="65" spans="1:11" ht="27.6" x14ac:dyDescent="0.25">
      <c r="A65" s="192">
        <v>51</v>
      </c>
      <c r="B65" s="846"/>
      <c r="C65" s="615"/>
      <c r="D65" s="616" t="s">
        <v>219</v>
      </c>
      <c r="E65" s="606" t="s">
        <v>60</v>
      </c>
      <c r="F65" s="617">
        <v>3</v>
      </c>
      <c r="G65" s="618"/>
      <c r="H65" s="559">
        <v>9000</v>
      </c>
      <c r="I65" s="559">
        <v>0</v>
      </c>
      <c r="J65" s="325" t="s">
        <v>62</v>
      </c>
    </row>
    <row r="66" spans="1:11" ht="14.4" thickBot="1" x14ac:dyDescent="0.3">
      <c r="A66" s="86"/>
      <c r="B66" s="938"/>
      <c r="C66" s="929" t="s">
        <v>224</v>
      </c>
      <c r="D66" s="887"/>
      <c r="E66" s="887"/>
      <c r="F66" s="887"/>
      <c r="G66" s="930"/>
      <c r="H66" s="135">
        <f>SUM(H48:H65)</f>
        <v>238475</v>
      </c>
      <c r="I66" s="135">
        <f>SUM(I48:I65)</f>
        <v>115852</v>
      </c>
      <c r="J66" s="138">
        <f>H66+I66</f>
        <v>354327</v>
      </c>
      <c r="K66" s="93"/>
    </row>
    <row r="67" spans="1:11" ht="27.6" x14ac:dyDescent="0.25">
      <c r="A67" s="187">
        <v>52</v>
      </c>
      <c r="B67" s="926">
        <v>218</v>
      </c>
      <c r="C67" s="619" t="s">
        <v>330</v>
      </c>
      <c r="D67" s="585" t="s">
        <v>331</v>
      </c>
      <c r="E67" s="592" t="s">
        <v>201</v>
      </c>
      <c r="F67" s="586">
        <v>14</v>
      </c>
      <c r="G67" s="554" t="s">
        <v>332</v>
      </c>
      <c r="H67" s="582">
        <v>2000</v>
      </c>
      <c r="I67" s="582">
        <v>0</v>
      </c>
      <c r="J67" s="620" t="s">
        <v>164</v>
      </c>
    </row>
    <row r="68" spans="1:11" ht="27.6" x14ac:dyDescent="0.25">
      <c r="A68" s="183">
        <v>53</v>
      </c>
      <c r="B68" s="927"/>
      <c r="C68" s="316"/>
      <c r="D68" s="340" t="s">
        <v>41</v>
      </c>
      <c r="E68" s="342" t="s">
        <v>42</v>
      </c>
      <c r="F68" s="589">
        <v>5</v>
      </c>
      <c r="G68" s="575" t="s">
        <v>43</v>
      </c>
      <c r="H68" s="576">
        <v>7000</v>
      </c>
      <c r="I68" s="576">
        <v>0</v>
      </c>
      <c r="J68" s="322" t="s">
        <v>164</v>
      </c>
    </row>
    <row r="69" spans="1:11" ht="27.6" x14ac:dyDescent="0.25">
      <c r="A69" s="183">
        <v>54</v>
      </c>
      <c r="B69" s="927"/>
      <c r="C69" s="316"/>
      <c r="D69" s="578" t="s">
        <v>45</v>
      </c>
      <c r="E69" s="342" t="s">
        <v>42</v>
      </c>
      <c r="F69" s="589">
        <v>5</v>
      </c>
      <c r="G69" s="575" t="s">
        <v>333</v>
      </c>
      <c r="H69" s="576">
        <v>4000</v>
      </c>
      <c r="I69" s="576">
        <v>0</v>
      </c>
      <c r="J69" s="322" t="s">
        <v>164</v>
      </c>
    </row>
    <row r="70" spans="1:11" ht="41.4" x14ac:dyDescent="0.25">
      <c r="A70" s="183">
        <v>55</v>
      </c>
      <c r="B70" s="927"/>
      <c r="C70" s="316"/>
      <c r="D70" s="340" t="s">
        <v>202</v>
      </c>
      <c r="E70" s="342"/>
      <c r="F70" s="589"/>
      <c r="G70" s="575" t="s">
        <v>334</v>
      </c>
      <c r="H70" s="576">
        <v>7000</v>
      </c>
      <c r="I70" s="576">
        <v>0</v>
      </c>
      <c r="J70" s="322" t="s">
        <v>29</v>
      </c>
    </row>
    <row r="71" spans="1:11" ht="27.6" x14ac:dyDescent="0.25">
      <c r="A71" s="183">
        <v>56</v>
      </c>
      <c r="B71" s="927"/>
      <c r="C71" s="316"/>
      <c r="D71" s="340" t="s">
        <v>335</v>
      </c>
      <c r="E71" s="342" t="s">
        <v>28</v>
      </c>
      <c r="F71" s="589">
        <v>140</v>
      </c>
      <c r="G71" s="575"/>
      <c r="H71" s="576">
        <v>112000</v>
      </c>
      <c r="I71" s="576">
        <v>0</v>
      </c>
      <c r="J71" s="322" t="s">
        <v>29</v>
      </c>
    </row>
    <row r="72" spans="1:11" ht="27.6" x14ac:dyDescent="0.25">
      <c r="A72" s="183">
        <v>57</v>
      </c>
      <c r="B72" s="927"/>
      <c r="C72" s="316" t="s">
        <v>330</v>
      </c>
      <c r="D72" s="340" t="s">
        <v>295</v>
      </c>
      <c r="E72" s="342" t="s">
        <v>63</v>
      </c>
      <c r="F72" s="589">
        <v>5</v>
      </c>
      <c r="G72" s="575"/>
      <c r="H72" s="576">
        <v>0</v>
      </c>
      <c r="I72" s="576">
        <v>8625</v>
      </c>
      <c r="J72" s="322" t="s">
        <v>29</v>
      </c>
    </row>
    <row r="73" spans="1:11" ht="27.6" x14ac:dyDescent="0.25">
      <c r="A73" s="183">
        <v>58</v>
      </c>
      <c r="B73" s="927"/>
      <c r="C73" s="316" t="s">
        <v>92</v>
      </c>
      <c r="D73" s="340" t="s">
        <v>27</v>
      </c>
      <c r="E73" s="342" t="s">
        <v>28</v>
      </c>
      <c r="F73" s="589">
        <v>36</v>
      </c>
      <c r="G73" s="579"/>
      <c r="H73" s="576">
        <v>28800</v>
      </c>
      <c r="I73" s="576">
        <v>0</v>
      </c>
      <c r="J73" s="322" t="s">
        <v>29</v>
      </c>
    </row>
    <row r="74" spans="1:11" ht="27.6" x14ac:dyDescent="0.25">
      <c r="A74" s="183">
        <v>59</v>
      </c>
      <c r="B74" s="927"/>
      <c r="C74" s="316" t="s">
        <v>114</v>
      </c>
      <c r="D74" s="340" t="s">
        <v>336</v>
      </c>
      <c r="E74" s="342" t="s">
        <v>35</v>
      </c>
      <c r="F74" s="589">
        <v>3</v>
      </c>
      <c r="G74" s="579"/>
      <c r="H74" s="576">
        <v>18000</v>
      </c>
      <c r="I74" s="576">
        <v>3450</v>
      </c>
      <c r="J74" s="322" t="s">
        <v>29</v>
      </c>
    </row>
    <row r="75" spans="1:11" ht="27.6" x14ac:dyDescent="0.25">
      <c r="A75" s="183">
        <v>60</v>
      </c>
      <c r="B75" s="927"/>
      <c r="C75" s="316"/>
      <c r="D75" s="340" t="s">
        <v>337</v>
      </c>
      <c r="E75" s="342" t="s">
        <v>35</v>
      </c>
      <c r="F75" s="589">
        <v>1</v>
      </c>
      <c r="G75" s="579"/>
      <c r="H75" s="576">
        <v>30000</v>
      </c>
      <c r="I75" s="576">
        <v>0</v>
      </c>
      <c r="J75" s="322" t="s">
        <v>29</v>
      </c>
    </row>
    <row r="76" spans="1:11" ht="41.4" x14ac:dyDescent="0.25">
      <c r="A76" s="183">
        <v>61</v>
      </c>
      <c r="B76" s="927"/>
      <c r="C76" s="621" t="s">
        <v>94</v>
      </c>
      <c r="D76" s="340" t="s">
        <v>40</v>
      </c>
      <c r="E76" s="341"/>
      <c r="F76" s="576"/>
      <c r="G76" s="579" t="s">
        <v>63</v>
      </c>
      <c r="H76" s="576">
        <v>1500</v>
      </c>
      <c r="I76" s="576">
        <v>1150</v>
      </c>
      <c r="J76" s="322" t="s">
        <v>31</v>
      </c>
    </row>
    <row r="77" spans="1:11" ht="41.4" x14ac:dyDescent="0.25">
      <c r="A77" s="183">
        <v>62</v>
      </c>
      <c r="B77" s="927"/>
      <c r="C77" s="316" t="s">
        <v>92</v>
      </c>
      <c r="D77" s="340" t="s">
        <v>176</v>
      </c>
      <c r="E77" s="341" t="s">
        <v>35</v>
      </c>
      <c r="F77" s="574">
        <v>92</v>
      </c>
      <c r="G77" s="575" t="s">
        <v>99</v>
      </c>
      <c r="H77" s="576">
        <v>2500</v>
      </c>
      <c r="I77" s="576">
        <v>4232</v>
      </c>
      <c r="J77" s="322" t="s">
        <v>31</v>
      </c>
    </row>
    <row r="78" spans="1:11" ht="13.8" x14ac:dyDescent="0.25">
      <c r="A78" s="183">
        <v>63</v>
      </c>
      <c r="B78" s="927"/>
      <c r="C78" s="316" t="s">
        <v>226</v>
      </c>
      <c r="D78" s="340" t="s">
        <v>227</v>
      </c>
      <c r="E78" s="341" t="s">
        <v>60</v>
      </c>
      <c r="F78" s="574">
        <v>20</v>
      </c>
      <c r="G78" s="575"/>
      <c r="H78" s="576">
        <v>20000</v>
      </c>
      <c r="I78" s="576">
        <v>0</v>
      </c>
      <c r="J78" s="322" t="s">
        <v>31</v>
      </c>
    </row>
    <row r="79" spans="1:11" ht="13.8" x14ac:dyDescent="0.25">
      <c r="A79" s="183">
        <v>64</v>
      </c>
      <c r="B79" s="927"/>
      <c r="C79" s="316" t="s">
        <v>95</v>
      </c>
      <c r="D79" s="340" t="s">
        <v>233</v>
      </c>
      <c r="E79" s="341" t="s">
        <v>60</v>
      </c>
      <c r="F79" s="574">
        <v>36</v>
      </c>
      <c r="G79" s="575" t="s">
        <v>338</v>
      </c>
      <c r="H79" s="576">
        <v>46800</v>
      </c>
      <c r="I79" s="576">
        <v>8280</v>
      </c>
      <c r="J79" s="322" t="s">
        <v>31</v>
      </c>
    </row>
    <row r="80" spans="1:11" ht="27.6" x14ac:dyDescent="0.25">
      <c r="A80" s="183">
        <v>65</v>
      </c>
      <c r="B80" s="927"/>
      <c r="C80" s="316" t="s">
        <v>339</v>
      </c>
      <c r="D80" s="340" t="s">
        <v>340</v>
      </c>
      <c r="E80" s="341" t="s">
        <v>60</v>
      </c>
      <c r="F80" s="574">
        <v>329</v>
      </c>
      <c r="G80" s="575"/>
      <c r="H80" s="576">
        <v>329000</v>
      </c>
      <c r="I80" s="576">
        <v>0</v>
      </c>
      <c r="J80" s="322" t="s">
        <v>31</v>
      </c>
    </row>
    <row r="81" spans="1:16" ht="69" x14ac:dyDescent="0.25">
      <c r="A81" s="183">
        <v>66</v>
      </c>
      <c r="B81" s="927"/>
      <c r="C81" s="622" t="s">
        <v>92</v>
      </c>
      <c r="D81" s="340" t="s">
        <v>76</v>
      </c>
      <c r="E81" s="341" t="s">
        <v>28</v>
      </c>
      <c r="F81" s="576">
        <v>217</v>
      </c>
      <c r="G81" s="595" t="s">
        <v>124</v>
      </c>
      <c r="H81" s="576">
        <v>4550</v>
      </c>
      <c r="I81" s="576">
        <v>4991</v>
      </c>
      <c r="J81" s="322" t="s">
        <v>31</v>
      </c>
    </row>
    <row r="82" spans="1:16" ht="69" x14ac:dyDescent="0.25">
      <c r="A82" s="183">
        <v>67</v>
      </c>
      <c r="B82" s="927"/>
      <c r="C82" s="316" t="s">
        <v>161</v>
      </c>
      <c r="D82" s="578" t="s">
        <v>228</v>
      </c>
      <c r="E82" s="609" t="s">
        <v>60</v>
      </c>
      <c r="F82" s="581">
        <v>190</v>
      </c>
      <c r="G82" s="321" t="s">
        <v>124</v>
      </c>
      <c r="H82" s="582">
        <v>4000</v>
      </c>
      <c r="I82" s="582">
        <v>4370</v>
      </c>
      <c r="J82" s="322" t="s">
        <v>31</v>
      </c>
    </row>
    <row r="83" spans="1:16" ht="41.4" x14ac:dyDescent="0.25">
      <c r="A83" s="183">
        <v>68</v>
      </c>
      <c r="B83" s="927"/>
      <c r="C83" s="316" t="s">
        <v>92</v>
      </c>
      <c r="D83" s="578" t="s">
        <v>83</v>
      </c>
      <c r="E83" s="609" t="s">
        <v>60</v>
      </c>
      <c r="F83" s="581">
        <v>26</v>
      </c>
      <c r="G83" s="554" t="s">
        <v>229</v>
      </c>
      <c r="H83" s="582">
        <v>12000</v>
      </c>
      <c r="I83" s="582">
        <v>11960</v>
      </c>
      <c r="J83" s="322" t="s">
        <v>31</v>
      </c>
      <c r="L83" s="186" t="s">
        <v>341</v>
      </c>
    </row>
    <row r="84" spans="1:16" ht="41.4" x14ac:dyDescent="0.25">
      <c r="A84" s="183">
        <v>69</v>
      </c>
      <c r="B84" s="927"/>
      <c r="C84" s="316"/>
      <c r="D84" s="578" t="s">
        <v>342</v>
      </c>
      <c r="E84" s="609" t="s">
        <v>60</v>
      </c>
      <c r="F84" s="581">
        <v>30</v>
      </c>
      <c r="G84" s="575" t="s">
        <v>231</v>
      </c>
      <c r="H84" s="582">
        <v>2000</v>
      </c>
      <c r="I84" s="582">
        <v>690</v>
      </c>
      <c r="J84" s="322" t="s">
        <v>31</v>
      </c>
    </row>
    <row r="85" spans="1:16" ht="27.6" x14ac:dyDescent="0.25">
      <c r="A85" s="183">
        <v>70</v>
      </c>
      <c r="B85" s="927"/>
      <c r="C85" s="316" t="s">
        <v>92</v>
      </c>
      <c r="D85" s="588" t="s">
        <v>175</v>
      </c>
      <c r="E85" s="341" t="s">
        <v>28</v>
      </c>
      <c r="F85" s="589">
        <v>28</v>
      </c>
      <c r="G85" s="579" t="s">
        <v>63</v>
      </c>
      <c r="H85" s="590">
        <v>12000</v>
      </c>
      <c r="I85" s="590">
        <v>6440</v>
      </c>
      <c r="J85" s="322" t="s">
        <v>44</v>
      </c>
    </row>
    <row r="86" spans="1:16" ht="27.6" x14ac:dyDescent="0.25">
      <c r="A86" s="198">
        <v>71</v>
      </c>
      <c r="B86" s="927"/>
      <c r="C86" s="623" t="s">
        <v>343</v>
      </c>
      <c r="D86" s="624" t="s">
        <v>237</v>
      </c>
      <c r="E86" s="625" t="s">
        <v>60</v>
      </c>
      <c r="F86" s="626">
        <v>64</v>
      </c>
      <c r="G86" s="627" t="s">
        <v>207</v>
      </c>
      <c r="H86" s="628">
        <v>32000</v>
      </c>
      <c r="I86" s="628">
        <v>29440</v>
      </c>
      <c r="J86" s="629" t="s">
        <v>48</v>
      </c>
      <c r="L86" s="186" t="s">
        <v>344</v>
      </c>
    </row>
    <row r="87" spans="1:16" ht="27.6" x14ac:dyDescent="0.25">
      <c r="A87" s="195">
        <v>72</v>
      </c>
      <c r="B87" s="927"/>
      <c r="C87" s="630" t="s">
        <v>92</v>
      </c>
      <c r="D87" s="600" t="s">
        <v>51</v>
      </c>
      <c r="E87" s="601" t="s">
        <v>35</v>
      </c>
      <c r="F87" s="602">
        <v>5</v>
      </c>
      <c r="G87" s="601"/>
      <c r="H87" s="602">
        <v>0</v>
      </c>
      <c r="I87" s="602">
        <v>0</v>
      </c>
      <c r="J87" s="565" t="s">
        <v>48</v>
      </c>
      <c r="K87" s="93"/>
    </row>
    <row r="88" spans="1:16" ht="55.2" x14ac:dyDescent="0.25">
      <c r="A88" s="192">
        <v>73</v>
      </c>
      <c r="B88" s="927"/>
      <c r="C88" s="631" t="s">
        <v>109</v>
      </c>
      <c r="D88" s="616" t="s">
        <v>215</v>
      </c>
      <c r="E88" s="606" t="s">
        <v>60</v>
      </c>
      <c r="F88" s="607">
        <v>60</v>
      </c>
      <c r="G88" s="632" t="s">
        <v>345</v>
      </c>
      <c r="H88" s="607">
        <v>66000</v>
      </c>
      <c r="I88" s="607">
        <v>34500</v>
      </c>
      <c r="J88" s="325" t="s">
        <v>48</v>
      </c>
    </row>
    <row r="89" spans="1:16" ht="27.6" x14ac:dyDescent="0.25">
      <c r="A89" s="198">
        <v>74</v>
      </c>
      <c r="B89" s="927"/>
      <c r="C89" s="633" t="s">
        <v>109</v>
      </c>
      <c r="D89" s="4" t="s">
        <v>64</v>
      </c>
      <c r="E89" s="46" t="s">
        <v>60</v>
      </c>
      <c r="F89" s="78">
        <v>2295</v>
      </c>
      <c r="G89" s="474" t="s">
        <v>304</v>
      </c>
      <c r="H89" s="78">
        <v>57375</v>
      </c>
      <c r="I89" s="78">
        <v>79178</v>
      </c>
      <c r="J89" s="536" t="s">
        <v>48</v>
      </c>
      <c r="L89" s="186" t="s">
        <v>346</v>
      </c>
    </row>
    <row r="90" spans="1:16" ht="27.6" x14ac:dyDescent="0.25">
      <c r="A90" s="192">
        <v>75</v>
      </c>
      <c r="B90" s="927"/>
      <c r="C90" s="631" t="s">
        <v>109</v>
      </c>
      <c r="D90" s="605" t="s">
        <v>347</v>
      </c>
      <c r="E90" s="606" t="s">
        <v>60</v>
      </c>
      <c r="F90" s="607">
        <v>945</v>
      </c>
      <c r="G90" s="632" t="s">
        <v>348</v>
      </c>
      <c r="H90" s="607">
        <v>23625</v>
      </c>
      <c r="I90" s="607">
        <v>32603</v>
      </c>
      <c r="J90" s="325" t="s">
        <v>48</v>
      </c>
    </row>
    <row r="91" spans="1:16" ht="27.6" x14ac:dyDescent="0.25">
      <c r="A91" s="198">
        <v>76</v>
      </c>
      <c r="B91" s="927"/>
      <c r="C91" s="633" t="s">
        <v>109</v>
      </c>
      <c r="D91" s="4" t="s">
        <v>305</v>
      </c>
      <c r="E91" s="46" t="s">
        <v>60</v>
      </c>
      <c r="F91" s="78">
        <v>405</v>
      </c>
      <c r="G91" s="474" t="s">
        <v>349</v>
      </c>
      <c r="H91" s="78">
        <v>12150</v>
      </c>
      <c r="I91" s="78">
        <v>37260</v>
      </c>
      <c r="J91" s="536" t="s">
        <v>48</v>
      </c>
      <c r="L91" s="186" t="s">
        <v>350</v>
      </c>
    </row>
    <row r="92" spans="1:16" ht="41.4" x14ac:dyDescent="0.25">
      <c r="A92" s="85">
        <v>77</v>
      </c>
      <c r="B92" s="927"/>
      <c r="C92" s="548" t="s">
        <v>109</v>
      </c>
      <c r="D92" s="4" t="s">
        <v>213</v>
      </c>
      <c r="E92" s="46" t="s">
        <v>60</v>
      </c>
      <c r="F92" s="78">
        <v>74.599999999999994</v>
      </c>
      <c r="G92" s="474" t="s">
        <v>239</v>
      </c>
      <c r="H92" s="78">
        <v>3300</v>
      </c>
      <c r="I92" s="78">
        <v>5072</v>
      </c>
      <c r="J92" s="536" t="s">
        <v>48</v>
      </c>
    </row>
    <row r="93" spans="1:16" ht="41.4" x14ac:dyDescent="0.25">
      <c r="A93" s="85">
        <v>78</v>
      </c>
      <c r="B93" s="927"/>
      <c r="C93" s="548" t="s">
        <v>109</v>
      </c>
      <c r="D93" s="4" t="s">
        <v>307</v>
      </c>
      <c r="E93" s="46" t="s">
        <v>327</v>
      </c>
      <c r="F93" s="78">
        <v>48</v>
      </c>
      <c r="G93" s="474" t="s">
        <v>326</v>
      </c>
      <c r="H93" s="78">
        <v>1500</v>
      </c>
      <c r="I93" s="78">
        <v>1104</v>
      </c>
      <c r="J93" s="536" t="s">
        <v>48</v>
      </c>
    </row>
    <row r="94" spans="1:16" ht="41.4" x14ac:dyDescent="0.25">
      <c r="A94" s="199">
        <v>79</v>
      </c>
      <c r="B94" s="927"/>
      <c r="C94" s="372" t="s">
        <v>109</v>
      </c>
      <c r="D94" s="4" t="s">
        <v>351</v>
      </c>
      <c r="E94" s="46" t="s">
        <v>60</v>
      </c>
      <c r="F94" s="78">
        <v>120</v>
      </c>
      <c r="G94" s="474" t="s">
        <v>352</v>
      </c>
      <c r="H94" s="78">
        <v>3500</v>
      </c>
      <c r="I94" s="78">
        <v>2760</v>
      </c>
      <c r="J94" s="536" t="s">
        <v>48</v>
      </c>
    </row>
    <row r="95" spans="1:16" ht="27.6" x14ac:dyDescent="0.25">
      <c r="A95" s="195">
        <v>80</v>
      </c>
      <c r="B95" s="927"/>
      <c r="C95" s="634" t="s">
        <v>95</v>
      </c>
      <c r="D95" s="567" t="s">
        <v>219</v>
      </c>
      <c r="E95" s="568" t="s">
        <v>60</v>
      </c>
      <c r="F95" s="563">
        <v>4</v>
      </c>
      <c r="G95" s="568"/>
      <c r="H95" s="563">
        <v>12000</v>
      </c>
      <c r="I95" s="563">
        <v>0</v>
      </c>
      <c r="J95" s="565" t="s">
        <v>62</v>
      </c>
    </row>
    <row r="96" spans="1:16" ht="66" x14ac:dyDescent="0.25">
      <c r="A96" s="183">
        <v>81</v>
      </c>
      <c r="B96" s="927"/>
      <c r="C96" s="635" t="s">
        <v>353</v>
      </c>
      <c r="D96" s="340" t="s">
        <v>354</v>
      </c>
      <c r="E96" s="341" t="s">
        <v>35</v>
      </c>
      <c r="F96" s="576">
        <v>4</v>
      </c>
      <c r="G96" s="341"/>
      <c r="H96" s="576">
        <v>12000</v>
      </c>
      <c r="I96" s="576">
        <v>0</v>
      </c>
      <c r="J96" s="322" t="s">
        <v>31</v>
      </c>
      <c r="L96" s="184" t="s">
        <v>355</v>
      </c>
      <c r="O96" s="185"/>
      <c r="P96" s="185"/>
    </row>
    <row r="97" spans="1:11" ht="27.6" x14ac:dyDescent="0.25">
      <c r="A97" s="183">
        <v>82</v>
      </c>
      <c r="B97" s="927"/>
      <c r="C97" s="635" t="s">
        <v>356</v>
      </c>
      <c r="D97" s="340" t="s">
        <v>212</v>
      </c>
      <c r="E97" s="341" t="s">
        <v>35</v>
      </c>
      <c r="F97" s="576">
        <v>3</v>
      </c>
      <c r="G97" s="341"/>
      <c r="H97" s="576">
        <v>70000</v>
      </c>
      <c r="I97" s="576">
        <v>0</v>
      </c>
      <c r="J97" s="322" t="s">
        <v>62</v>
      </c>
    </row>
    <row r="98" spans="1:11" ht="27.6" x14ac:dyDescent="0.25">
      <c r="A98" s="192">
        <v>83</v>
      </c>
      <c r="B98" s="927"/>
      <c r="C98" s="636" t="s">
        <v>92</v>
      </c>
      <c r="D98" s="605" t="s">
        <v>87</v>
      </c>
      <c r="E98" s="606" t="s">
        <v>35</v>
      </c>
      <c r="F98" s="607">
        <v>42</v>
      </c>
      <c r="G98" s="606"/>
      <c r="H98" s="607">
        <v>5600</v>
      </c>
      <c r="I98" s="607">
        <v>0</v>
      </c>
      <c r="J98" s="325" t="s">
        <v>127</v>
      </c>
    </row>
    <row r="99" spans="1:11" ht="14.4" thickBot="1" x14ac:dyDescent="0.3">
      <c r="A99" s="86"/>
      <c r="B99" s="928"/>
      <c r="C99" s="934" t="s">
        <v>240</v>
      </c>
      <c r="D99" s="935"/>
      <c r="E99" s="935"/>
      <c r="F99" s="935"/>
      <c r="G99" s="936"/>
      <c r="H99" s="135">
        <f>SUM(H67:H98)</f>
        <v>942200</v>
      </c>
      <c r="I99" s="135">
        <f>SUM(I67:I98)</f>
        <v>276105</v>
      </c>
      <c r="J99" s="138">
        <f>H99+I99</f>
        <v>1218305</v>
      </c>
      <c r="K99" s="93"/>
    </row>
    <row r="100" spans="1:11" ht="17.399999999999999" thickBot="1" x14ac:dyDescent="0.3">
      <c r="A100" s="22"/>
      <c r="B100" s="25"/>
      <c r="C100" s="136"/>
      <c r="D100" s="906" t="s">
        <v>241</v>
      </c>
      <c r="E100" s="906"/>
      <c r="F100" s="906"/>
      <c r="G100" s="906"/>
      <c r="H100" s="137">
        <f>H47+H66+H99</f>
        <v>1547365</v>
      </c>
      <c r="I100" s="137">
        <f>(I47+I66+I99)*1.13</f>
        <v>748907.49999999988</v>
      </c>
      <c r="J100" s="137">
        <f>H100+I100</f>
        <v>2296272.5</v>
      </c>
    </row>
    <row r="101" spans="1:11" ht="17.399999999999999" thickBot="1" x14ac:dyDescent="0.3">
      <c r="A101" s="22"/>
      <c r="B101" s="25"/>
      <c r="C101" s="22"/>
      <c r="D101" s="48"/>
      <c r="E101" s="48"/>
      <c r="F101" s="48"/>
      <c r="G101" s="48"/>
      <c r="H101" s="155"/>
      <c r="I101" s="137" t="s">
        <v>357</v>
      </c>
      <c r="J101" s="155"/>
    </row>
    <row r="102" spans="1:11" ht="16.8" x14ac:dyDescent="0.3">
      <c r="C102" s="1019" t="s">
        <v>242</v>
      </c>
      <c r="D102" s="1019"/>
      <c r="E102" s="1019"/>
      <c r="F102" s="925" t="s">
        <v>243</v>
      </c>
      <c r="G102" s="925"/>
      <c r="H102" s="924" t="s">
        <v>244</v>
      </c>
      <c r="I102" s="924"/>
    </row>
    <row r="103" spans="1:11" ht="16.8" x14ac:dyDescent="0.3">
      <c r="C103" s="134" t="s">
        <v>134</v>
      </c>
      <c r="D103" s="134"/>
      <c r="E103" s="377"/>
      <c r="F103" s="377"/>
      <c r="G103" s="377"/>
      <c r="H103" s="134"/>
      <c r="I103" s="377"/>
    </row>
  </sheetData>
  <mergeCells count="24"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J13"/>
    <mergeCell ref="H12:H13"/>
    <mergeCell ref="I12:I13"/>
    <mergeCell ref="B15:B47"/>
    <mergeCell ref="C47:G47"/>
    <mergeCell ref="H102:I102"/>
    <mergeCell ref="B48:B66"/>
    <mergeCell ref="C66:G66"/>
    <mergeCell ref="B67:B99"/>
    <mergeCell ref="C99:G99"/>
    <mergeCell ref="D100:G100"/>
    <mergeCell ref="C102:E102"/>
    <mergeCell ref="F102:G102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8"/>
  <sheetViews>
    <sheetView workbookViewId="0">
      <selection activeCell="Q27" sqref="Q27"/>
    </sheetView>
  </sheetViews>
  <sheetFormatPr defaultRowHeight="13.2" x14ac:dyDescent="0.25"/>
  <cols>
    <col min="1" max="1" width="6.6640625" customWidth="1"/>
    <col min="2" max="2" width="11.5546875" customWidth="1"/>
    <col min="3" max="3" width="8.6640625" customWidth="1"/>
    <col min="4" max="4" width="26.44140625" customWidth="1"/>
    <col min="6" max="6" width="8.88671875" customWidth="1"/>
    <col min="7" max="7" width="11.6640625" customWidth="1"/>
    <col min="8" max="8" width="13.6640625" customWidth="1"/>
    <col min="9" max="9" width="17.109375" customWidth="1"/>
  </cols>
  <sheetData>
    <row r="1" spans="1:11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4"/>
      <c r="J1" s="125"/>
      <c r="K1" s="125"/>
    </row>
    <row r="2" spans="1:11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4"/>
      <c r="J2" s="125"/>
      <c r="K2" s="125"/>
    </row>
    <row r="3" spans="1:11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4"/>
      <c r="J3" s="125"/>
      <c r="K3" s="125"/>
    </row>
    <row r="4" spans="1:11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4"/>
      <c r="J4" s="125"/>
      <c r="K4" s="125"/>
    </row>
    <row r="5" spans="1:11" ht="18" x14ac:dyDescent="0.25">
      <c r="A5" s="124"/>
      <c r="B5" s="125"/>
      <c r="C5" s="125" t="s">
        <v>173</v>
      </c>
      <c r="D5" s="125" t="s">
        <v>292</v>
      </c>
      <c r="E5" s="124"/>
      <c r="F5" s="124"/>
      <c r="G5" s="124"/>
      <c r="H5" s="125"/>
      <c r="I5" s="124"/>
      <c r="J5" s="125"/>
      <c r="K5" s="125"/>
    </row>
    <row r="6" spans="1:11" ht="17.399999999999999" x14ac:dyDescent="0.25">
      <c r="A6" s="395"/>
      <c r="B6" s="94"/>
      <c r="C6" s="94"/>
      <c r="D6" s="94"/>
      <c r="E6" s="395"/>
      <c r="F6" s="395"/>
      <c r="G6" s="395"/>
      <c r="H6" s="94"/>
      <c r="I6" s="395"/>
      <c r="J6" s="94"/>
      <c r="K6" s="94"/>
    </row>
    <row r="7" spans="1:11" ht="18" x14ac:dyDescent="0.25">
      <c r="A7" s="1010" t="s">
        <v>5</v>
      </c>
      <c r="B7" s="1010"/>
      <c r="C7" s="1010"/>
      <c r="D7" s="1010"/>
      <c r="E7" s="1010"/>
      <c r="F7" s="1010"/>
      <c r="G7" s="1010"/>
      <c r="H7" s="1010"/>
      <c r="I7" s="1010"/>
      <c r="J7" s="94"/>
      <c r="K7" s="94"/>
    </row>
    <row r="8" spans="1:11" ht="18" x14ac:dyDescent="0.25">
      <c r="A8" s="1010" t="s">
        <v>6</v>
      </c>
      <c r="B8" s="1010"/>
      <c r="C8" s="1010"/>
      <c r="D8" s="1010"/>
      <c r="E8" s="1010"/>
      <c r="F8" s="1010"/>
      <c r="G8" s="1010"/>
      <c r="H8" s="1010"/>
      <c r="I8" s="1010"/>
      <c r="J8" s="94"/>
      <c r="K8" s="94"/>
    </row>
    <row r="9" spans="1:11" ht="18" x14ac:dyDescent="0.25">
      <c r="A9" s="1010" t="s">
        <v>293</v>
      </c>
      <c r="B9" s="1010"/>
      <c r="C9" s="1010"/>
      <c r="D9" s="1010"/>
      <c r="E9" s="1010"/>
      <c r="F9" s="1010"/>
      <c r="G9" s="1010"/>
      <c r="H9" s="1010"/>
      <c r="I9" s="1010"/>
      <c r="J9" s="94"/>
      <c r="K9" s="94"/>
    </row>
    <row r="10" spans="1:11" ht="5.25" customHeight="1" thickBot="1" x14ac:dyDescent="0.3">
      <c r="A10" s="405"/>
      <c r="E10" s="405"/>
      <c r="F10" s="405"/>
      <c r="G10" s="405"/>
      <c r="I10" s="405"/>
    </row>
    <row r="11" spans="1:11" ht="18" thickBot="1" x14ac:dyDescent="0.3">
      <c r="A11" s="972" t="s">
        <v>8</v>
      </c>
      <c r="B11" s="1011" t="s">
        <v>9</v>
      </c>
      <c r="C11" s="972" t="s">
        <v>10</v>
      </c>
      <c r="D11" s="1014" t="s">
        <v>11</v>
      </c>
      <c r="E11" s="972" t="s">
        <v>12</v>
      </c>
      <c r="F11" s="1011" t="s">
        <v>13</v>
      </c>
      <c r="G11" s="972" t="s">
        <v>14</v>
      </c>
      <c r="H11" s="1017" t="s">
        <v>15</v>
      </c>
      <c r="I11" s="1018"/>
      <c r="J11" s="1002" t="s">
        <v>16</v>
      </c>
      <c r="K11" s="1003"/>
    </row>
    <row r="12" spans="1:11" x14ac:dyDescent="0.25">
      <c r="A12" s="961"/>
      <c r="B12" s="1012"/>
      <c r="C12" s="961"/>
      <c r="D12" s="1015"/>
      <c r="E12" s="961"/>
      <c r="F12" s="1012"/>
      <c r="G12" s="961"/>
      <c r="H12" s="1007" t="s">
        <v>17</v>
      </c>
      <c r="I12" s="1007" t="s">
        <v>18</v>
      </c>
      <c r="J12" s="968"/>
      <c r="K12" s="1004"/>
    </row>
    <row r="13" spans="1:11" ht="13.8" thickBot="1" x14ac:dyDescent="0.3">
      <c r="A13" s="973"/>
      <c r="B13" s="1013"/>
      <c r="C13" s="973"/>
      <c r="D13" s="1016"/>
      <c r="E13" s="973"/>
      <c r="F13" s="1013"/>
      <c r="G13" s="973"/>
      <c r="H13" s="1008"/>
      <c r="I13" s="1008"/>
      <c r="J13" s="1005"/>
      <c r="K13" s="1006"/>
    </row>
    <row r="14" spans="1:11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97">
        <v>8</v>
      </c>
      <c r="I14" s="98">
        <v>9</v>
      </c>
      <c r="J14" s="1009">
        <v>10</v>
      </c>
      <c r="K14" s="1001"/>
    </row>
    <row r="15" spans="1:11" ht="36.6" thickBot="1" x14ac:dyDescent="0.3">
      <c r="A15" s="99">
        <v>1</v>
      </c>
      <c r="B15" s="972" t="s">
        <v>245</v>
      </c>
      <c r="C15" s="100" t="s">
        <v>63</v>
      </c>
      <c r="D15" s="101" t="s">
        <v>246</v>
      </c>
      <c r="E15" s="102" t="s">
        <v>201</v>
      </c>
      <c r="F15" s="103">
        <v>1</v>
      </c>
      <c r="G15" s="386" t="s">
        <v>247</v>
      </c>
      <c r="H15" s="104">
        <v>1000</v>
      </c>
      <c r="I15" s="104">
        <v>575</v>
      </c>
      <c r="J15" s="996" t="s">
        <v>44</v>
      </c>
      <c r="K15" s="997"/>
    </row>
    <row r="16" spans="1:11" ht="36.6" thickBot="1" x14ac:dyDescent="0.3">
      <c r="A16" s="99">
        <v>2</v>
      </c>
      <c r="B16" s="961"/>
      <c r="C16" s="105" t="s">
        <v>26</v>
      </c>
      <c r="D16" s="101" t="s">
        <v>248</v>
      </c>
      <c r="E16" s="102" t="s">
        <v>249</v>
      </c>
      <c r="F16" s="103">
        <v>2</v>
      </c>
      <c r="G16" s="386"/>
      <c r="H16" s="104">
        <v>500</v>
      </c>
      <c r="I16" s="104">
        <v>0</v>
      </c>
      <c r="J16" s="989" t="s">
        <v>62</v>
      </c>
      <c r="K16" s="990"/>
    </row>
    <row r="17" spans="1:11" ht="18.600000000000001" thickBot="1" x14ac:dyDescent="0.3">
      <c r="A17" s="99">
        <v>3</v>
      </c>
      <c r="B17" s="961"/>
      <c r="C17" s="105" t="s">
        <v>26</v>
      </c>
      <c r="D17" s="101" t="s">
        <v>250</v>
      </c>
      <c r="E17" s="102" t="s">
        <v>60</v>
      </c>
      <c r="F17" s="103">
        <v>1</v>
      </c>
      <c r="G17" s="386" t="s">
        <v>251</v>
      </c>
      <c r="H17" s="104">
        <v>1000</v>
      </c>
      <c r="I17" s="104">
        <v>0</v>
      </c>
      <c r="J17" s="989" t="s">
        <v>62</v>
      </c>
      <c r="K17" s="990"/>
    </row>
    <row r="18" spans="1:11" ht="18.600000000000001" thickBot="1" x14ac:dyDescent="0.3">
      <c r="A18" s="99"/>
      <c r="B18" s="962"/>
      <c r="C18" s="978" t="s">
        <v>252</v>
      </c>
      <c r="D18" s="979"/>
      <c r="E18" s="979"/>
      <c r="F18" s="979"/>
      <c r="G18" s="980"/>
      <c r="H18" s="127">
        <f>SUM(H15:H17)</f>
        <v>2500</v>
      </c>
      <c r="I18" s="127">
        <f>SUM(I15:I17)</f>
        <v>575</v>
      </c>
      <c r="J18" s="1000">
        <f>H18+I18</f>
        <v>3075</v>
      </c>
      <c r="K18" s="1001"/>
    </row>
    <row r="19" spans="1:11" ht="36.6" thickBot="1" x14ac:dyDescent="0.3">
      <c r="A19" s="99">
        <v>4</v>
      </c>
      <c r="B19" s="960" t="s">
        <v>253</v>
      </c>
      <c r="C19" s="100"/>
      <c r="D19" s="101" t="s">
        <v>246</v>
      </c>
      <c r="E19" s="102" t="s">
        <v>201</v>
      </c>
      <c r="F19" s="103">
        <v>1</v>
      </c>
      <c r="G19" s="386" t="s">
        <v>247</v>
      </c>
      <c r="H19" s="104">
        <v>1000</v>
      </c>
      <c r="I19" s="104">
        <v>575</v>
      </c>
      <c r="J19" s="989" t="s">
        <v>44</v>
      </c>
      <c r="K19" s="990"/>
    </row>
    <row r="20" spans="1:11" ht="36.6" thickBot="1" x14ac:dyDescent="0.3">
      <c r="A20" s="99">
        <v>5</v>
      </c>
      <c r="B20" s="961"/>
      <c r="C20" s="105" t="s">
        <v>26</v>
      </c>
      <c r="D20" s="101" t="s">
        <v>248</v>
      </c>
      <c r="E20" s="102" t="s">
        <v>249</v>
      </c>
      <c r="F20" s="103">
        <v>2</v>
      </c>
      <c r="G20" s="386"/>
      <c r="H20" s="104">
        <v>500</v>
      </c>
      <c r="I20" s="104">
        <v>0</v>
      </c>
      <c r="J20" s="989" t="s">
        <v>62</v>
      </c>
      <c r="K20" s="990"/>
    </row>
    <row r="21" spans="1:11" ht="18.600000000000001" thickBot="1" x14ac:dyDescent="0.3">
      <c r="A21" s="99">
        <v>6</v>
      </c>
      <c r="B21" s="961"/>
      <c r="C21" s="105" t="s">
        <v>26</v>
      </c>
      <c r="D21" s="101" t="s">
        <v>250</v>
      </c>
      <c r="E21" s="102" t="s">
        <v>60</v>
      </c>
      <c r="F21" s="103">
        <v>1.5</v>
      </c>
      <c r="G21" s="386" t="s">
        <v>251</v>
      </c>
      <c r="H21" s="104">
        <v>1500</v>
      </c>
      <c r="I21" s="104">
        <v>0</v>
      </c>
      <c r="J21" s="989" t="s">
        <v>62</v>
      </c>
      <c r="K21" s="990"/>
    </row>
    <row r="22" spans="1:11" ht="18.600000000000001" thickBot="1" x14ac:dyDescent="0.3">
      <c r="A22" s="99"/>
      <c r="B22" s="962"/>
      <c r="C22" s="978" t="s">
        <v>252</v>
      </c>
      <c r="D22" s="979"/>
      <c r="E22" s="979"/>
      <c r="F22" s="979"/>
      <c r="G22" s="980"/>
      <c r="H22" s="127">
        <f>SUM(H19:H21)</f>
        <v>3000</v>
      </c>
      <c r="I22" s="127">
        <f>SUM(I19:I21)</f>
        <v>575</v>
      </c>
      <c r="J22" s="1000">
        <f>H22+I22</f>
        <v>3575</v>
      </c>
      <c r="K22" s="1001"/>
    </row>
    <row r="23" spans="1:11" ht="38.25" customHeight="1" thickBot="1" x14ac:dyDescent="0.3">
      <c r="A23" s="99">
        <v>7</v>
      </c>
      <c r="B23" s="960" t="s">
        <v>254</v>
      </c>
      <c r="C23" s="108" t="s">
        <v>26</v>
      </c>
      <c r="D23" s="101" t="s">
        <v>250</v>
      </c>
      <c r="E23" s="109" t="s">
        <v>60</v>
      </c>
      <c r="F23" s="110">
        <v>1.5</v>
      </c>
      <c r="G23" s="386" t="s">
        <v>251</v>
      </c>
      <c r="H23" s="110">
        <v>1500</v>
      </c>
      <c r="I23" s="110">
        <v>0</v>
      </c>
      <c r="J23" s="998" t="s">
        <v>62</v>
      </c>
      <c r="K23" s="999"/>
    </row>
    <row r="24" spans="1:11" ht="18.600000000000001" thickBot="1" x14ac:dyDescent="0.3">
      <c r="A24" s="99"/>
      <c r="B24" s="962"/>
      <c r="C24" s="981" t="s">
        <v>252</v>
      </c>
      <c r="D24" s="954"/>
      <c r="E24" s="954"/>
      <c r="F24" s="954"/>
      <c r="G24" s="955"/>
      <c r="H24" s="128">
        <f>SUM(H23:H23)</f>
        <v>1500</v>
      </c>
      <c r="I24" s="128">
        <f>SUM(I23:I23)</f>
        <v>0</v>
      </c>
      <c r="J24" s="985">
        <f>H24+I24</f>
        <v>1500</v>
      </c>
      <c r="K24" s="986"/>
    </row>
    <row r="25" spans="1:11" ht="18.600000000000001" thickBot="1" x14ac:dyDescent="0.3">
      <c r="A25" s="154">
        <v>8</v>
      </c>
      <c r="B25" s="1036" t="s">
        <v>255</v>
      </c>
      <c r="C25" s="148"/>
      <c r="D25" s="149" t="s">
        <v>269</v>
      </c>
      <c r="E25" s="150" t="s">
        <v>60</v>
      </c>
      <c r="F25" s="150" t="s">
        <v>21</v>
      </c>
      <c r="G25" s="150"/>
      <c r="H25" s="113">
        <v>2100</v>
      </c>
      <c r="I25" s="113">
        <v>0</v>
      </c>
      <c r="J25" s="1040" t="s">
        <v>44</v>
      </c>
      <c r="K25" s="1041"/>
    </row>
    <row r="26" spans="1:11" ht="33" customHeight="1" thickBot="1" x14ac:dyDescent="0.3">
      <c r="A26" s="99">
        <v>9</v>
      </c>
      <c r="B26" s="1037"/>
      <c r="C26" s="146"/>
      <c r="D26" s="147" t="s">
        <v>248</v>
      </c>
      <c r="E26" s="109" t="s">
        <v>249</v>
      </c>
      <c r="F26" s="110">
        <v>1</v>
      </c>
      <c r="G26" s="399"/>
      <c r="H26" s="110">
        <v>500</v>
      </c>
      <c r="I26" s="110">
        <v>0</v>
      </c>
      <c r="J26" s="993" t="s">
        <v>62</v>
      </c>
      <c r="K26" s="994"/>
    </row>
    <row r="27" spans="1:11" ht="27.75" customHeight="1" thickBot="1" x14ac:dyDescent="0.3">
      <c r="A27" s="99">
        <v>10</v>
      </c>
      <c r="B27" s="1037"/>
      <c r="C27" s="148"/>
      <c r="D27" s="112" t="s">
        <v>250</v>
      </c>
      <c r="E27" s="394" t="s">
        <v>60</v>
      </c>
      <c r="F27" s="113">
        <v>1.5</v>
      </c>
      <c r="G27" s="123"/>
      <c r="H27" s="113">
        <v>1500</v>
      </c>
      <c r="I27" s="113">
        <v>0</v>
      </c>
      <c r="J27" s="1039" t="s">
        <v>62</v>
      </c>
      <c r="K27" s="1039"/>
    </row>
    <row r="28" spans="1:11" ht="18.600000000000001" thickBot="1" x14ac:dyDescent="0.3">
      <c r="A28" s="99"/>
      <c r="B28" s="1038"/>
      <c r="C28" s="963" t="s">
        <v>252</v>
      </c>
      <c r="D28" s="964"/>
      <c r="E28" s="964"/>
      <c r="F28" s="964"/>
      <c r="G28" s="965"/>
      <c r="H28" s="128">
        <f>SUM(H25:H27)</f>
        <v>4100</v>
      </c>
      <c r="I28" s="128">
        <f>SUM(I26:I26)</f>
        <v>0</v>
      </c>
      <c r="J28" s="940">
        <f>H28+I28</f>
        <v>4100</v>
      </c>
      <c r="K28" s="959"/>
    </row>
    <row r="29" spans="1:11" ht="35.4" thickBot="1" x14ac:dyDescent="0.3">
      <c r="A29" s="99">
        <v>11</v>
      </c>
      <c r="B29" s="190" t="s">
        <v>262</v>
      </c>
      <c r="C29" s="394"/>
      <c r="D29" s="101" t="s">
        <v>250</v>
      </c>
      <c r="E29" s="394" t="s">
        <v>60</v>
      </c>
      <c r="F29" s="113">
        <v>2</v>
      </c>
      <c r="G29" s="386" t="s">
        <v>251</v>
      </c>
      <c r="H29" s="110">
        <v>2000</v>
      </c>
      <c r="I29" s="110">
        <v>0</v>
      </c>
      <c r="J29" s="991" t="s">
        <v>62</v>
      </c>
      <c r="K29" s="995"/>
    </row>
    <row r="30" spans="1:11" ht="18.600000000000001" thickBot="1" x14ac:dyDescent="0.3">
      <c r="A30" s="99"/>
      <c r="B30" s="191"/>
      <c r="C30" s="966" t="s">
        <v>252</v>
      </c>
      <c r="D30" s="964"/>
      <c r="E30" s="964"/>
      <c r="F30" s="964"/>
      <c r="G30" s="965"/>
      <c r="H30" s="128">
        <f>SUM(H29:H29)</f>
        <v>2000</v>
      </c>
      <c r="I30" s="128">
        <f>SUM(I29:I29)</f>
        <v>0</v>
      </c>
      <c r="J30" s="940">
        <f>H30+I30</f>
        <v>2000</v>
      </c>
      <c r="K30" s="959"/>
    </row>
    <row r="31" spans="1:11" ht="54.75" customHeight="1" thickBot="1" x14ac:dyDescent="0.3">
      <c r="A31" s="99">
        <v>12</v>
      </c>
      <c r="B31" s="956" t="s">
        <v>266</v>
      </c>
      <c r="C31" s="217" t="s">
        <v>271</v>
      </c>
      <c r="D31" s="218" t="s">
        <v>358</v>
      </c>
      <c r="E31" s="219" t="s">
        <v>249</v>
      </c>
      <c r="F31" s="220">
        <v>4</v>
      </c>
      <c r="G31" s="221" t="s">
        <v>63</v>
      </c>
      <c r="H31" s="222">
        <v>15000</v>
      </c>
      <c r="I31" s="222">
        <v>0</v>
      </c>
      <c r="J31" s="1032" t="s">
        <v>44</v>
      </c>
      <c r="K31" s="1033"/>
    </row>
    <row r="32" spans="1:11" ht="18.600000000000001" thickBot="1" x14ac:dyDescent="0.3">
      <c r="A32" s="99">
        <v>13</v>
      </c>
      <c r="B32" s="957"/>
      <c r="C32" s="406" t="s">
        <v>63</v>
      </c>
      <c r="D32" s="205" t="s">
        <v>359</v>
      </c>
      <c r="E32" s="206" t="s">
        <v>60</v>
      </c>
      <c r="F32" s="207">
        <v>15</v>
      </c>
      <c r="G32" s="208" t="s">
        <v>63</v>
      </c>
      <c r="H32" s="204">
        <v>10500</v>
      </c>
      <c r="I32" s="204">
        <v>0</v>
      </c>
      <c r="J32" s="1032" t="s">
        <v>44</v>
      </c>
      <c r="K32" s="1033"/>
    </row>
    <row r="33" spans="1:11" ht="18.600000000000001" thickBot="1" x14ac:dyDescent="0.3">
      <c r="A33" s="99"/>
      <c r="B33" s="958"/>
      <c r="C33" s="953" t="s">
        <v>252</v>
      </c>
      <c r="D33" s="954"/>
      <c r="E33" s="954"/>
      <c r="F33" s="954"/>
      <c r="G33" s="955"/>
      <c r="H33" s="129">
        <f>SUM(H31:H32)</f>
        <v>25500</v>
      </c>
      <c r="I33" s="129">
        <f>SUM(I31:I32)</f>
        <v>0</v>
      </c>
      <c r="J33" s="940">
        <f>H33+I33</f>
        <v>25500</v>
      </c>
      <c r="K33" s="941"/>
    </row>
    <row r="34" spans="1:11" ht="18.600000000000001" thickBot="1" x14ac:dyDescent="0.3">
      <c r="A34" s="99">
        <v>14</v>
      </c>
      <c r="B34" s="956" t="s">
        <v>279</v>
      </c>
      <c r="C34" s="122"/>
      <c r="D34" s="112" t="s">
        <v>250</v>
      </c>
      <c r="E34" s="394" t="s">
        <v>60</v>
      </c>
      <c r="F34" s="113">
        <v>3</v>
      </c>
      <c r="G34" s="123" t="s">
        <v>251</v>
      </c>
      <c r="H34" s="113">
        <v>3000</v>
      </c>
      <c r="I34" s="113">
        <v>0</v>
      </c>
      <c r="J34" s="991" t="s">
        <v>48</v>
      </c>
      <c r="K34" s="992"/>
    </row>
    <row r="35" spans="1:11" ht="18.600000000000001" thickBot="1" x14ac:dyDescent="0.3">
      <c r="A35" s="99"/>
      <c r="B35" s="958"/>
      <c r="C35" s="982" t="s">
        <v>252</v>
      </c>
      <c r="D35" s="983"/>
      <c r="E35" s="983"/>
      <c r="F35" s="983"/>
      <c r="G35" s="984"/>
      <c r="H35" s="129">
        <v>3000</v>
      </c>
      <c r="I35" s="129">
        <v>0</v>
      </c>
      <c r="J35" s="940">
        <f>H35+I35</f>
        <v>3000</v>
      </c>
      <c r="K35" s="941"/>
    </row>
    <row r="36" spans="1:11" ht="18" x14ac:dyDescent="0.25">
      <c r="A36" s="99">
        <v>15</v>
      </c>
      <c r="B36" s="950" t="s">
        <v>281</v>
      </c>
      <c r="C36" s="122"/>
      <c r="D36" s="101" t="s">
        <v>250</v>
      </c>
      <c r="E36" s="394" t="s">
        <v>60</v>
      </c>
      <c r="F36" s="113">
        <v>2</v>
      </c>
      <c r="G36" s="386" t="s">
        <v>251</v>
      </c>
      <c r="H36" s="113">
        <v>2000</v>
      </c>
      <c r="I36" s="113">
        <v>0</v>
      </c>
      <c r="J36" s="991" t="s">
        <v>62</v>
      </c>
      <c r="K36" s="992"/>
    </row>
    <row r="37" spans="1:11" ht="18" x14ac:dyDescent="0.25">
      <c r="A37" s="384"/>
      <c r="B37" s="951"/>
      <c r="C37" s="947" t="s">
        <v>252</v>
      </c>
      <c r="D37" s="948"/>
      <c r="E37" s="948"/>
      <c r="F37" s="948"/>
      <c r="G37" s="949"/>
      <c r="H37" s="151">
        <v>2000</v>
      </c>
      <c r="I37" s="151">
        <v>0</v>
      </c>
      <c r="J37" s="1029">
        <f>H37+I37</f>
        <v>2000</v>
      </c>
      <c r="K37" s="1030"/>
    </row>
    <row r="38" spans="1:11" ht="36" customHeight="1" x14ac:dyDescent="0.25">
      <c r="A38" s="384">
        <v>16</v>
      </c>
      <c r="B38" s="945" t="s">
        <v>282</v>
      </c>
      <c r="C38" s="223"/>
      <c r="D38" s="224" t="s">
        <v>258</v>
      </c>
      <c r="E38" s="225" t="s">
        <v>60</v>
      </c>
      <c r="F38" s="225" t="s">
        <v>23</v>
      </c>
      <c r="G38" s="225" t="s">
        <v>360</v>
      </c>
      <c r="H38" s="204">
        <v>1000</v>
      </c>
      <c r="I38" s="204">
        <v>2875</v>
      </c>
      <c r="J38" s="1034" t="s">
        <v>48</v>
      </c>
      <c r="K38" s="1035"/>
    </row>
    <row r="39" spans="1:11" ht="36.6" thickBot="1" x14ac:dyDescent="0.3">
      <c r="A39" s="394">
        <v>17</v>
      </c>
      <c r="B39" s="952"/>
      <c r="C39" s="122"/>
      <c r="D39" s="147" t="s">
        <v>248</v>
      </c>
      <c r="E39" s="109" t="s">
        <v>249</v>
      </c>
      <c r="F39" s="110">
        <v>1</v>
      </c>
      <c r="G39" s="152"/>
      <c r="H39" s="110">
        <v>500</v>
      </c>
      <c r="I39" s="110">
        <v>0</v>
      </c>
      <c r="J39" s="993" t="s">
        <v>62</v>
      </c>
      <c r="K39" s="1031"/>
    </row>
    <row r="40" spans="1:11" ht="18" x14ac:dyDescent="0.25">
      <c r="A40" s="394">
        <v>18</v>
      </c>
      <c r="B40" s="952"/>
      <c r="C40" s="122"/>
      <c r="D40" s="101" t="s">
        <v>250</v>
      </c>
      <c r="E40" s="394" t="s">
        <v>60</v>
      </c>
      <c r="F40" s="113">
        <v>1</v>
      </c>
      <c r="G40" s="386" t="s">
        <v>251</v>
      </c>
      <c r="H40" s="113">
        <v>1000</v>
      </c>
      <c r="I40" s="113">
        <v>0</v>
      </c>
      <c r="J40" s="991" t="s">
        <v>62</v>
      </c>
      <c r="K40" s="992"/>
    </row>
    <row r="41" spans="1:11" ht="18.600000000000001" thickBot="1" x14ac:dyDescent="0.3">
      <c r="A41" s="394"/>
      <c r="B41" s="946"/>
      <c r="C41" s="947" t="s">
        <v>252</v>
      </c>
      <c r="D41" s="948"/>
      <c r="E41" s="948"/>
      <c r="F41" s="948"/>
      <c r="G41" s="949"/>
      <c r="H41" s="129">
        <v>2500</v>
      </c>
      <c r="I41" s="129">
        <v>2875</v>
      </c>
      <c r="J41" s="940">
        <f>H41+I41</f>
        <v>5375</v>
      </c>
      <c r="K41" s="941"/>
    </row>
    <row r="42" spans="1:11" ht="18" x14ac:dyDescent="0.25">
      <c r="A42" s="394">
        <v>19</v>
      </c>
      <c r="B42" s="945" t="s">
        <v>283</v>
      </c>
      <c r="C42" s="122"/>
      <c r="D42" s="101" t="s">
        <v>250</v>
      </c>
      <c r="E42" s="394" t="s">
        <v>60</v>
      </c>
      <c r="F42" s="113">
        <v>1.5</v>
      </c>
      <c r="G42" s="386" t="s">
        <v>251</v>
      </c>
      <c r="H42" s="113">
        <v>1500</v>
      </c>
      <c r="I42" s="113">
        <v>0</v>
      </c>
      <c r="J42" s="991" t="s">
        <v>62</v>
      </c>
      <c r="K42" s="992"/>
    </row>
    <row r="43" spans="1:11" ht="18.600000000000001" thickBot="1" x14ac:dyDescent="0.3">
      <c r="A43" s="394"/>
      <c r="B43" s="946"/>
      <c r="C43" s="942" t="s">
        <v>252</v>
      </c>
      <c r="D43" s="948"/>
      <c r="E43" s="948"/>
      <c r="F43" s="948"/>
      <c r="G43" s="949"/>
      <c r="H43" s="151">
        <v>1500</v>
      </c>
      <c r="I43" s="151">
        <v>0</v>
      </c>
      <c r="J43" s="1029">
        <f>H43+I43</f>
        <v>1500</v>
      </c>
      <c r="K43" s="1030"/>
    </row>
    <row r="44" spans="1:11" ht="18.600000000000001" thickBot="1" x14ac:dyDescent="0.3">
      <c r="A44" s="124"/>
      <c r="B44" s="402"/>
      <c r="C44" s="124"/>
      <c r="D44" s="1022" t="s">
        <v>128</v>
      </c>
      <c r="E44" s="1023"/>
      <c r="F44" s="1023"/>
      <c r="G44" s="1024"/>
      <c r="H44" s="158">
        <f>H18+H22+H24+H28+H30+H33+H35+H37+H41+H43</f>
        <v>47600</v>
      </c>
      <c r="I44" s="158">
        <v>4025</v>
      </c>
      <c r="J44" s="1025">
        <f>H44+I44</f>
        <v>51625</v>
      </c>
      <c r="K44" s="1026"/>
    </row>
    <row r="45" spans="1:11" ht="18.600000000000001" thickBot="1" x14ac:dyDescent="0.3">
      <c r="A45" s="124"/>
      <c r="B45" s="402"/>
      <c r="C45" s="124"/>
      <c r="D45" s="156"/>
      <c r="E45" s="156"/>
      <c r="F45" s="156"/>
      <c r="G45" s="156"/>
      <c r="H45" s="157"/>
      <c r="I45" s="158" t="s">
        <v>357</v>
      </c>
      <c r="J45" s="157"/>
      <c r="K45" s="157"/>
    </row>
    <row r="46" spans="1:11" ht="17.399999999999999" x14ac:dyDescent="0.3">
      <c r="A46" s="94"/>
      <c r="B46" s="1028" t="s">
        <v>242</v>
      </c>
      <c r="C46" s="1028"/>
      <c r="D46" s="1028"/>
      <c r="E46" s="1027" t="s">
        <v>284</v>
      </c>
      <c r="F46" s="1027"/>
      <c r="G46" s="1027"/>
      <c r="H46" s="971" t="s">
        <v>244</v>
      </c>
      <c r="I46" s="971"/>
      <c r="J46" s="94"/>
      <c r="K46" s="94"/>
    </row>
    <row r="47" spans="1:11" ht="17.399999999999999" x14ac:dyDescent="0.3">
      <c r="A47" s="94"/>
      <c r="B47" s="1028" t="s">
        <v>361</v>
      </c>
      <c r="C47" s="1028"/>
      <c r="D47" s="1028"/>
      <c r="E47" s="971" t="s">
        <v>285</v>
      </c>
      <c r="F47" s="971"/>
      <c r="G47" s="971"/>
      <c r="H47" s="971" t="s">
        <v>286</v>
      </c>
      <c r="I47" s="971"/>
      <c r="J47" s="94"/>
      <c r="K47" s="94"/>
    </row>
    <row r="48" spans="1:11" x14ac:dyDescent="0.25">
      <c r="H48" s="93" t="s">
        <v>63</v>
      </c>
    </row>
  </sheetData>
  <mergeCells count="71"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H12:H13"/>
    <mergeCell ref="I12:I13"/>
    <mergeCell ref="B15:B18"/>
    <mergeCell ref="J15:K15"/>
    <mergeCell ref="J16:K16"/>
    <mergeCell ref="J17:K17"/>
    <mergeCell ref="C18:G18"/>
    <mergeCell ref="B19:B22"/>
    <mergeCell ref="J19:K19"/>
    <mergeCell ref="J20:K20"/>
    <mergeCell ref="J21:K21"/>
    <mergeCell ref="C22:G22"/>
    <mergeCell ref="J22:K22"/>
    <mergeCell ref="J11:K13"/>
    <mergeCell ref="J23:K23"/>
    <mergeCell ref="C24:G24"/>
    <mergeCell ref="J24:K24"/>
    <mergeCell ref="J25:K25"/>
    <mergeCell ref="J14:K14"/>
    <mergeCell ref="J18:K18"/>
    <mergeCell ref="B23:B24"/>
    <mergeCell ref="B25:B28"/>
    <mergeCell ref="C28:G28"/>
    <mergeCell ref="J28:K28"/>
    <mergeCell ref="J27:K27"/>
    <mergeCell ref="B31:B33"/>
    <mergeCell ref="J29:K29"/>
    <mergeCell ref="C30:G30"/>
    <mergeCell ref="J30:K30"/>
    <mergeCell ref="J26:K26"/>
    <mergeCell ref="C41:G41"/>
    <mergeCell ref="J31:K31"/>
    <mergeCell ref="J32:K32"/>
    <mergeCell ref="C33:G33"/>
    <mergeCell ref="J33:K33"/>
    <mergeCell ref="J38:K38"/>
    <mergeCell ref="B34:B35"/>
    <mergeCell ref="J34:K34"/>
    <mergeCell ref="C35:G35"/>
    <mergeCell ref="J35:K35"/>
    <mergeCell ref="B36:B37"/>
    <mergeCell ref="J36:K36"/>
    <mergeCell ref="C37:G37"/>
    <mergeCell ref="J37:K37"/>
    <mergeCell ref="E47:G47"/>
    <mergeCell ref="H47:I47"/>
    <mergeCell ref="J41:K41"/>
    <mergeCell ref="D44:G44"/>
    <mergeCell ref="J44:K44"/>
    <mergeCell ref="E46:G46"/>
    <mergeCell ref="H46:I46"/>
    <mergeCell ref="B47:D47"/>
    <mergeCell ref="B42:B43"/>
    <mergeCell ref="J42:K42"/>
    <mergeCell ref="C43:G43"/>
    <mergeCell ref="J43:K43"/>
    <mergeCell ref="B38:B41"/>
    <mergeCell ref="B46:D46"/>
    <mergeCell ref="J39:K39"/>
    <mergeCell ref="J40:K40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3"/>
  <sheetViews>
    <sheetView topLeftCell="A33" workbookViewId="0">
      <selection activeCell="R41" sqref="R41"/>
    </sheetView>
  </sheetViews>
  <sheetFormatPr defaultRowHeight="13.2" x14ac:dyDescent="0.25"/>
  <cols>
    <col min="4" max="4" width="35.6640625" customWidth="1"/>
    <col min="6" max="6" width="10.109375" customWidth="1"/>
    <col min="7" max="7" width="16" customWidth="1"/>
    <col min="8" max="9" width="14.6640625" customWidth="1"/>
    <col min="10" max="10" width="14.5546875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173</v>
      </c>
      <c r="D5" s="23" t="s">
        <v>292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293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8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35" t="s">
        <v>16</v>
      </c>
    </row>
    <row r="12" spans="1:10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36"/>
    </row>
    <row r="13" spans="1:10" ht="23.25" customHeight="1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36">
        <v>10</v>
      </c>
    </row>
    <row r="15" spans="1:10" ht="21.75" customHeight="1" x14ac:dyDescent="0.25">
      <c r="A15" s="159">
        <v>1</v>
      </c>
      <c r="B15" s="961" t="s">
        <v>362</v>
      </c>
      <c r="C15" s="108" t="s">
        <v>26</v>
      </c>
      <c r="D15" s="125" t="s">
        <v>157</v>
      </c>
      <c r="E15" s="109" t="s">
        <v>294</v>
      </c>
      <c r="F15" s="160">
        <v>5</v>
      </c>
      <c r="G15" s="94"/>
      <c r="H15" s="110">
        <v>2500</v>
      </c>
      <c r="I15" s="110">
        <v>5750</v>
      </c>
      <c r="J15" s="161" t="s">
        <v>164</v>
      </c>
    </row>
    <row r="16" spans="1:10" ht="20.399999999999999" x14ac:dyDescent="0.25">
      <c r="A16" s="159">
        <v>2</v>
      </c>
      <c r="B16" s="961"/>
      <c r="C16" s="114" t="s">
        <v>52</v>
      </c>
      <c r="D16" s="112" t="s">
        <v>27</v>
      </c>
      <c r="E16" s="394" t="s">
        <v>363</v>
      </c>
      <c r="F16" s="396">
        <v>51</v>
      </c>
      <c r="G16" s="383"/>
      <c r="H16" s="113">
        <v>40800</v>
      </c>
      <c r="I16" s="113">
        <v>0</v>
      </c>
      <c r="J16" s="161" t="s">
        <v>29</v>
      </c>
    </row>
    <row r="17" spans="1:10" ht="42" customHeight="1" x14ac:dyDescent="0.25">
      <c r="A17" s="159">
        <v>3</v>
      </c>
      <c r="B17" s="961"/>
      <c r="C17" s="111"/>
      <c r="D17" s="162" t="s">
        <v>209</v>
      </c>
      <c r="E17" s="394" t="s">
        <v>60</v>
      </c>
      <c r="F17" s="120">
        <v>14</v>
      </c>
      <c r="G17" s="387"/>
      <c r="H17" s="160">
        <v>14000</v>
      </c>
      <c r="I17" s="160">
        <v>0</v>
      </c>
      <c r="J17" s="161" t="s">
        <v>44</v>
      </c>
    </row>
    <row r="18" spans="1:10" ht="49.5" customHeight="1" x14ac:dyDescent="0.25">
      <c r="A18" s="159">
        <v>4</v>
      </c>
      <c r="B18" s="961"/>
      <c r="C18" s="108" t="s">
        <v>52</v>
      </c>
      <c r="D18" s="162" t="s">
        <v>303</v>
      </c>
      <c r="E18" s="394" t="s">
        <v>35</v>
      </c>
      <c r="F18" s="120">
        <v>3</v>
      </c>
      <c r="G18" s="383"/>
      <c r="H18" s="160">
        <v>9000</v>
      </c>
      <c r="I18" s="160">
        <v>0</v>
      </c>
      <c r="J18" s="161" t="s">
        <v>44</v>
      </c>
    </row>
    <row r="19" spans="1:10" ht="49.5" customHeight="1" x14ac:dyDescent="0.25">
      <c r="A19" s="159">
        <v>5</v>
      </c>
      <c r="B19" s="961"/>
      <c r="C19" s="108"/>
      <c r="D19" s="162" t="s">
        <v>175</v>
      </c>
      <c r="E19" s="394" t="s">
        <v>60</v>
      </c>
      <c r="F19" s="120">
        <v>11</v>
      </c>
      <c r="G19" s="383"/>
      <c r="H19" s="160">
        <v>6600</v>
      </c>
      <c r="I19" s="160">
        <v>2530</v>
      </c>
      <c r="J19" s="161" t="s">
        <v>44</v>
      </c>
    </row>
    <row r="20" spans="1:10" ht="45.75" customHeight="1" x14ac:dyDescent="0.25">
      <c r="A20" s="159">
        <v>6</v>
      </c>
      <c r="B20" s="961"/>
      <c r="C20" s="108" t="s">
        <v>52</v>
      </c>
      <c r="D20" s="112" t="s">
        <v>211</v>
      </c>
      <c r="E20" s="394" t="s">
        <v>201</v>
      </c>
      <c r="F20" s="396">
        <v>30</v>
      </c>
      <c r="G20" s="383"/>
      <c r="H20" s="113">
        <v>30000</v>
      </c>
      <c r="I20" s="113">
        <v>17250</v>
      </c>
      <c r="J20" s="161" t="s">
        <v>48</v>
      </c>
    </row>
    <row r="21" spans="1:10" ht="36" x14ac:dyDescent="0.25">
      <c r="A21" s="159">
        <v>7</v>
      </c>
      <c r="B21" s="961"/>
      <c r="C21" s="163">
        <v>3</v>
      </c>
      <c r="D21" s="115" t="s">
        <v>64</v>
      </c>
      <c r="E21" s="116" t="s">
        <v>60</v>
      </c>
      <c r="F21" s="164">
        <v>2963</v>
      </c>
      <c r="G21" s="165" t="s">
        <v>304</v>
      </c>
      <c r="H21" s="164">
        <v>74075</v>
      </c>
      <c r="I21" s="164">
        <v>102224</v>
      </c>
      <c r="J21" s="166" t="s">
        <v>62</v>
      </c>
    </row>
    <row r="22" spans="1:10" ht="56.25" customHeight="1" x14ac:dyDescent="0.25">
      <c r="A22" s="159">
        <v>8</v>
      </c>
      <c r="B22" s="961"/>
      <c r="C22" s="114">
        <v>3</v>
      </c>
      <c r="D22" s="112" t="s">
        <v>305</v>
      </c>
      <c r="E22" s="394" t="s">
        <v>60</v>
      </c>
      <c r="F22" s="113">
        <v>371</v>
      </c>
      <c r="G22" s="167" t="s">
        <v>306</v>
      </c>
      <c r="H22" s="113">
        <v>20650</v>
      </c>
      <c r="I22" s="113">
        <v>34132</v>
      </c>
      <c r="J22" s="161" t="s">
        <v>62</v>
      </c>
    </row>
    <row r="23" spans="1:10" ht="60.75" customHeight="1" x14ac:dyDescent="0.25">
      <c r="A23" s="159">
        <v>9</v>
      </c>
      <c r="B23" s="961"/>
      <c r="C23" s="174">
        <v>3</v>
      </c>
      <c r="D23" s="162" t="s">
        <v>215</v>
      </c>
      <c r="E23" s="119" t="s">
        <v>60</v>
      </c>
      <c r="F23" s="160">
        <v>95</v>
      </c>
      <c r="G23" s="168" t="s">
        <v>310</v>
      </c>
      <c r="H23" s="160">
        <f>F23*800</f>
        <v>76000</v>
      </c>
      <c r="I23" s="160">
        <v>54625</v>
      </c>
      <c r="J23" s="161" t="s">
        <v>62</v>
      </c>
    </row>
    <row r="24" spans="1:10" ht="18.600000000000001" thickBot="1" x14ac:dyDescent="0.3">
      <c r="A24" s="169"/>
      <c r="B24" s="969"/>
      <c r="C24" s="1050" t="s">
        <v>220</v>
      </c>
      <c r="D24" s="1050"/>
      <c r="E24" s="1050"/>
      <c r="F24" s="1050"/>
      <c r="G24" s="1050"/>
      <c r="H24" s="129">
        <f>SUM(H15:H23)</f>
        <v>273625</v>
      </c>
      <c r="I24" s="129">
        <f>SUM(I15:I23)</f>
        <v>216511</v>
      </c>
      <c r="J24" s="170">
        <f>H24+I24</f>
        <v>490136</v>
      </c>
    </row>
    <row r="25" spans="1:10" ht="20.399999999999999" x14ac:dyDescent="0.25">
      <c r="A25" s="159">
        <v>10</v>
      </c>
      <c r="B25" s="1012" t="s">
        <v>364</v>
      </c>
      <c r="C25" s="111"/>
      <c r="D25" s="171" t="s">
        <v>27</v>
      </c>
      <c r="E25" s="109" t="s">
        <v>363</v>
      </c>
      <c r="F25" s="172">
        <v>9</v>
      </c>
      <c r="G25" s="385"/>
      <c r="H25" s="110">
        <v>7200</v>
      </c>
      <c r="I25" s="110">
        <v>0</v>
      </c>
      <c r="J25" s="161" t="s">
        <v>29</v>
      </c>
    </row>
    <row r="26" spans="1:10" ht="54" x14ac:dyDescent="0.25">
      <c r="A26" s="159">
        <v>11</v>
      </c>
      <c r="B26" s="1012"/>
      <c r="C26" s="111"/>
      <c r="D26" s="112" t="s">
        <v>176</v>
      </c>
      <c r="E26" s="394" t="s">
        <v>35</v>
      </c>
      <c r="F26" s="120">
        <v>115</v>
      </c>
      <c r="G26" s="387" t="s">
        <v>90</v>
      </c>
      <c r="H26" s="160">
        <v>4500</v>
      </c>
      <c r="I26" s="160">
        <v>5290</v>
      </c>
      <c r="J26" s="161" t="s">
        <v>31</v>
      </c>
    </row>
    <row r="27" spans="1:10" ht="18" x14ac:dyDescent="0.25">
      <c r="A27" s="159">
        <v>12</v>
      </c>
      <c r="B27" s="1012"/>
      <c r="C27" s="111"/>
      <c r="D27" s="171" t="s">
        <v>175</v>
      </c>
      <c r="E27" s="394" t="s">
        <v>60</v>
      </c>
      <c r="F27" s="120">
        <v>13</v>
      </c>
      <c r="G27" s="387"/>
      <c r="H27" s="160">
        <v>7800</v>
      </c>
      <c r="I27" s="160">
        <v>2990</v>
      </c>
      <c r="J27" s="161" t="s">
        <v>44</v>
      </c>
    </row>
    <row r="28" spans="1:10" ht="18" x14ac:dyDescent="0.25">
      <c r="A28" s="159">
        <v>13</v>
      </c>
      <c r="B28" s="1012"/>
      <c r="C28" s="111"/>
      <c r="D28" s="162" t="s">
        <v>98</v>
      </c>
      <c r="E28" s="394" t="s">
        <v>60</v>
      </c>
      <c r="F28" s="120">
        <v>78</v>
      </c>
      <c r="G28" s="387"/>
      <c r="H28" s="160">
        <v>78000</v>
      </c>
      <c r="I28" s="160">
        <v>0</v>
      </c>
      <c r="J28" s="161" t="s">
        <v>44</v>
      </c>
    </row>
    <row r="29" spans="1:10" ht="36" x14ac:dyDescent="0.25">
      <c r="A29" s="159">
        <v>14</v>
      </c>
      <c r="B29" s="1012"/>
      <c r="C29" s="163"/>
      <c r="D29" s="162" t="s">
        <v>215</v>
      </c>
      <c r="E29" s="394" t="s">
        <v>60</v>
      </c>
      <c r="F29" s="120">
        <v>71</v>
      </c>
      <c r="G29" s="173" t="s">
        <v>322</v>
      </c>
      <c r="H29" s="160">
        <v>78100</v>
      </c>
      <c r="I29" s="160">
        <v>40825</v>
      </c>
      <c r="J29" s="161" t="s">
        <v>44</v>
      </c>
    </row>
    <row r="30" spans="1:10" ht="36" x14ac:dyDescent="0.25">
      <c r="A30" s="159">
        <v>15</v>
      </c>
      <c r="B30" s="1012"/>
      <c r="C30" s="114"/>
      <c r="D30" s="112" t="s">
        <v>64</v>
      </c>
      <c r="E30" s="394" t="s">
        <v>60</v>
      </c>
      <c r="F30" s="120">
        <v>1050</v>
      </c>
      <c r="G30" s="173" t="s">
        <v>323</v>
      </c>
      <c r="H30" s="160">
        <v>23250</v>
      </c>
      <c r="I30" s="160">
        <v>36225</v>
      </c>
      <c r="J30" s="161" t="s">
        <v>44</v>
      </c>
    </row>
    <row r="31" spans="1:10" ht="36" x14ac:dyDescent="0.25">
      <c r="A31" s="159">
        <v>16</v>
      </c>
      <c r="B31" s="1012"/>
      <c r="C31" s="174"/>
      <c r="D31" s="162" t="s">
        <v>305</v>
      </c>
      <c r="E31" s="394" t="s">
        <v>60</v>
      </c>
      <c r="F31" s="120">
        <v>131</v>
      </c>
      <c r="G31" s="173" t="s">
        <v>325</v>
      </c>
      <c r="H31" s="160">
        <v>3500</v>
      </c>
      <c r="I31" s="160">
        <v>12052</v>
      </c>
      <c r="J31" s="161" t="s">
        <v>44</v>
      </c>
    </row>
    <row r="32" spans="1:10" ht="18.600000000000001" thickBot="1" x14ac:dyDescent="0.3">
      <c r="A32" s="169"/>
      <c r="B32" s="1042"/>
      <c r="C32" s="1043" t="s">
        <v>224</v>
      </c>
      <c r="D32" s="1044"/>
      <c r="E32" s="1044"/>
      <c r="F32" s="1044"/>
      <c r="G32" s="1045"/>
      <c r="H32" s="175">
        <f>SUM(H25:H31)</f>
        <v>202350</v>
      </c>
      <c r="I32" s="175">
        <f>SUM(I25:I31)</f>
        <v>97382</v>
      </c>
      <c r="J32" s="176">
        <f>H32+I32</f>
        <v>299732</v>
      </c>
    </row>
    <row r="33" spans="1:10" ht="36" x14ac:dyDescent="0.25">
      <c r="A33" s="159">
        <v>17</v>
      </c>
      <c r="B33" s="957"/>
      <c r="C33" s="177"/>
      <c r="D33" s="112" t="s">
        <v>335</v>
      </c>
      <c r="E33" s="119" t="s">
        <v>363</v>
      </c>
      <c r="F33" s="120">
        <v>140</v>
      </c>
      <c r="G33" s="387"/>
      <c r="H33" s="113">
        <v>112000</v>
      </c>
      <c r="I33" s="113">
        <v>0</v>
      </c>
      <c r="J33" s="161" t="s">
        <v>29</v>
      </c>
    </row>
    <row r="34" spans="1:10" ht="36" x14ac:dyDescent="0.25">
      <c r="A34" s="159">
        <v>18</v>
      </c>
      <c r="B34" s="957"/>
      <c r="C34" s="177" t="s">
        <v>92</v>
      </c>
      <c r="D34" s="112" t="s">
        <v>27</v>
      </c>
      <c r="E34" s="119" t="s">
        <v>363</v>
      </c>
      <c r="F34" s="120">
        <v>36</v>
      </c>
      <c r="G34" s="383"/>
      <c r="H34" s="113">
        <v>28800</v>
      </c>
      <c r="I34" s="113">
        <v>0</v>
      </c>
      <c r="J34" s="161" t="s">
        <v>29</v>
      </c>
    </row>
    <row r="35" spans="1:10" ht="36" x14ac:dyDescent="0.25">
      <c r="A35" s="159">
        <v>19</v>
      </c>
      <c r="B35" s="957"/>
      <c r="C35" s="177" t="s">
        <v>114</v>
      </c>
      <c r="D35" s="112" t="s">
        <v>336</v>
      </c>
      <c r="E35" s="119" t="s">
        <v>35</v>
      </c>
      <c r="F35" s="120">
        <v>3</v>
      </c>
      <c r="G35" s="383"/>
      <c r="H35" s="113">
        <v>18000</v>
      </c>
      <c r="I35" s="113">
        <v>3450</v>
      </c>
      <c r="J35" s="161" t="s">
        <v>29</v>
      </c>
    </row>
    <row r="36" spans="1:10" ht="36" x14ac:dyDescent="0.25">
      <c r="A36" s="159">
        <v>20</v>
      </c>
      <c r="B36" s="957"/>
      <c r="C36" s="177"/>
      <c r="D36" s="112" t="s">
        <v>337</v>
      </c>
      <c r="E36" s="119" t="s">
        <v>35</v>
      </c>
      <c r="F36" s="120">
        <v>1</v>
      </c>
      <c r="G36" s="383"/>
      <c r="H36" s="113">
        <v>30000</v>
      </c>
      <c r="I36" s="113">
        <v>0</v>
      </c>
      <c r="J36" s="161" t="s">
        <v>29</v>
      </c>
    </row>
    <row r="37" spans="1:10" ht="18" x14ac:dyDescent="0.25">
      <c r="A37" s="159">
        <v>21</v>
      </c>
      <c r="B37" s="957"/>
      <c r="C37" s="177" t="s">
        <v>226</v>
      </c>
      <c r="D37" s="112" t="s">
        <v>227</v>
      </c>
      <c r="E37" s="394" t="s">
        <v>60</v>
      </c>
      <c r="F37" s="396">
        <v>20</v>
      </c>
      <c r="G37" s="387"/>
      <c r="H37" s="113">
        <v>20000</v>
      </c>
      <c r="I37" s="113">
        <v>0</v>
      </c>
      <c r="J37" s="161" t="s">
        <v>31</v>
      </c>
    </row>
    <row r="38" spans="1:10" ht="18" x14ac:dyDescent="0.25">
      <c r="A38" s="159">
        <v>22</v>
      </c>
      <c r="B38" s="957"/>
      <c r="C38" s="177" t="s">
        <v>95</v>
      </c>
      <c r="D38" s="112" t="s">
        <v>233</v>
      </c>
      <c r="E38" s="394" t="s">
        <v>60</v>
      </c>
      <c r="F38" s="396">
        <v>36</v>
      </c>
      <c r="G38" s="387" t="s">
        <v>338</v>
      </c>
      <c r="H38" s="113">
        <v>46800</v>
      </c>
      <c r="I38" s="113">
        <v>8280</v>
      </c>
      <c r="J38" s="161" t="s">
        <v>31</v>
      </c>
    </row>
    <row r="39" spans="1:10" ht="36" x14ac:dyDescent="0.25">
      <c r="A39" s="159">
        <v>23</v>
      </c>
      <c r="B39" s="957"/>
      <c r="C39" s="177" t="s">
        <v>339</v>
      </c>
      <c r="D39" s="112" t="s">
        <v>340</v>
      </c>
      <c r="E39" s="394" t="s">
        <v>60</v>
      </c>
      <c r="F39" s="396">
        <v>329</v>
      </c>
      <c r="G39" s="387"/>
      <c r="H39" s="113">
        <v>329000</v>
      </c>
      <c r="I39" s="113">
        <v>0</v>
      </c>
      <c r="J39" s="161" t="s">
        <v>31</v>
      </c>
    </row>
    <row r="40" spans="1:10" ht="36" x14ac:dyDescent="0.25">
      <c r="A40" s="159">
        <v>24</v>
      </c>
      <c r="B40" s="957"/>
      <c r="C40" s="177" t="s">
        <v>92</v>
      </c>
      <c r="D40" s="162" t="s">
        <v>175</v>
      </c>
      <c r="E40" s="394" t="s">
        <v>363</v>
      </c>
      <c r="F40" s="120">
        <v>28</v>
      </c>
      <c r="G40" s="383" t="s">
        <v>63</v>
      </c>
      <c r="H40" s="160">
        <v>12000</v>
      </c>
      <c r="I40" s="160">
        <v>6440</v>
      </c>
      <c r="J40" s="161" t="s">
        <v>44</v>
      </c>
    </row>
    <row r="41" spans="1:10" ht="36" x14ac:dyDescent="0.25">
      <c r="A41" s="159">
        <v>25</v>
      </c>
      <c r="B41" s="957"/>
      <c r="C41" s="178" t="s">
        <v>343</v>
      </c>
      <c r="D41" s="162" t="s">
        <v>237</v>
      </c>
      <c r="E41" s="119" t="s">
        <v>60</v>
      </c>
      <c r="F41" s="179">
        <v>64</v>
      </c>
      <c r="G41" s="173" t="s">
        <v>207</v>
      </c>
      <c r="H41" s="160">
        <v>32000</v>
      </c>
      <c r="I41" s="160">
        <v>29440</v>
      </c>
      <c r="J41" s="161" t="s">
        <v>48</v>
      </c>
    </row>
    <row r="42" spans="1:10" ht="86.25" customHeight="1" x14ac:dyDescent="0.25">
      <c r="A42" s="159">
        <v>26</v>
      </c>
      <c r="B42" s="957"/>
      <c r="C42" s="180" t="s">
        <v>109</v>
      </c>
      <c r="D42" s="162" t="s">
        <v>215</v>
      </c>
      <c r="E42" s="394" t="s">
        <v>60</v>
      </c>
      <c r="F42" s="113">
        <v>60</v>
      </c>
      <c r="G42" s="123" t="s">
        <v>345</v>
      </c>
      <c r="H42" s="113">
        <v>66000</v>
      </c>
      <c r="I42" s="113">
        <v>34500</v>
      </c>
      <c r="J42" s="161" t="s">
        <v>48</v>
      </c>
    </row>
    <row r="43" spans="1:10" ht="36" x14ac:dyDescent="0.25">
      <c r="A43" s="159">
        <v>27</v>
      </c>
      <c r="B43" s="957"/>
      <c r="C43" s="180" t="s">
        <v>109</v>
      </c>
      <c r="D43" s="112" t="s">
        <v>64</v>
      </c>
      <c r="E43" s="394" t="s">
        <v>60</v>
      </c>
      <c r="F43" s="113">
        <v>2295</v>
      </c>
      <c r="G43" s="123" t="s">
        <v>304</v>
      </c>
      <c r="H43" s="113">
        <v>57375</v>
      </c>
      <c r="I43" s="113">
        <v>79178</v>
      </c>
      <c r="J43" s="161" t="s">
        <v>48</v>
      </c>
    </row>
    <row r="44" spans="1:10" ht="36" x14ac:dyDescent="0.25">
      <c r="A44" s="159">
        <v>28</v>
      </c>
      <c r="B44" s="957"/>
      <c r="C44" s="180" t="s">
        <v>109</v>
      </c>
      <c r="D44" s="112" t="s">
        <v>347</v>
      </c>
      <c r="E44" s="394" t="s">
        <v>60</v>
      </c>
      <c r="F44" s="113">
        <v>945</v>
      </c>
      <c r="G44" s="123" t="s">
        <v>348</v>
      </c>
      <c r="H44" s="113">
        <v>23625</v>
      </c>
      <c r="I44" s="113">
        <v>32603</v>
      </c>
      <c r="J44" s="161" t="s">
        <v>48</v>
      </c>
    </row>
    <row r="45" spans="1:10" ht="36" x14ac:dyDescent="0.25">
      <c r="A45" s="159">
        <v>29</v>
      </c>
      <c r="B45" s="957"/>
      <c r="C45" s="180" t="s">
        <v>109</v>
      </c>
      <c r="D45" s="112" t="s">
        <v>305</v>
      </c>
      <c r="E45" s="394" t="s">
        <v>60</v>
      </c>
      <c r="F45" s="113">
        <v>405</v>
      </c>
      <c r="G45" s="123" t="s">
        <v>349</v>
      </c>
      <c r="H45" s="113">
        <v>12150</v>
      </c>
      <c r="I45" s="113">
        <v>37260</v>
      </c>
      <c r="J45" s="161" t="s">
        <v>48</v>
      </c>
    </row>
    <row r="46" spans="1:10" ht="36" x14ac:dyDescent="0.25">
      <c r="A46" s="159">
        <v>30</v>
      </c>
      <c r="B46" s="957"/>
      <c r="C46" s="122" t="s">
        <v>95</v>
      </c>
      <c r="D46" s="112" t="s">
        <v>219</v>
      </c>
      <c r="E46" s="394" t="s">
        <v>60</v>
      </c>
      <c r="F46" s="113">
        <v>4</v>
      </c>
      <c r="G46" s="394"/>
      <c r="H46" s="113">
        <v>12000</v>
      </c>
      <c r="I46" s="113">
        <v>0</v>
      </c>
      <c r="J46" s="161" t="s">
        <v>62</v>
      </c>
    </row>
    <row r="47" spans="1:10" ht="36" x14ac:dyDescent="0.25">
      <c r="A47" s="159">
        <v>31</v>
      </c>
      <c r="B47" s="957"/>
      <c r="C47" s="122" t="s">
        <v>353</v>
      </c>
      <c r="D47" s="112" t="s">
        <v>354</v>
      </c>
      <c r="E47" s="394" t="s">
        <v>35</v>
      </c>
      <c r="F47" s="113">
        <v>4</v>
      </c>
      <c r="G47" s="394"/>
      <c r="H47" s="113">
        <v>12000</v>
      </c>
      <c r="I47" s="113">
        <v>0</v>
      </c>
      <c r="J47" s="161" t="s">
        <v>31</v>
      </c>
    </row>
    <row r="48" spans="1:10" ht="36" x14ac:dyDescent="0.25">
      <c r="A48" s="159">
        <v>32</v>
      </c>
      <c r="B48" s="957"/>
      <c r="C48" s="122" t="s">
        <v>356</v>
      </c>
      <c r="D48" s="112" t="s">
        <v>212</v>
      </c>
      <c r="E48" s="394" t="s">
        <v>35</v>
      </c>
      <c r="F48" s="113">
        <v>3</v>
      </c>
      <c r="G48" s="394"/>
      <c r="H48" s="113">
        <v>70000</v>
      </c>
      <c r="I48" s="113">
        <v>0</v>
      </c>
      <c r="J48" s="161" t="s">
        <v>62</v>
      </c>
    </row>
    <row r="49" spans="1:10" ht="18.600000000000001" thickBot="1" x14ac:dyDescent="0.3">
      <c r="A49" s="169"/>
      <c r="B49" s="1046"/>
      <c r="C49" s="1047" t="s">
        <v>240</v>
      </c>
      <c r="D49" s="1048"/>
      <c r="E49" s="1048"/>
      <c r="F49" s="1048"/>
      <c r="G49" s="1049"/>
      <c r="H49" s="175">
        <f>SUM(H33:H48)</f>
        <v>881750</v>
      </c>
      <c r="I49" s="175">
        <f>SUM(I33:I48)</f>
        <v>231151</v>
      </c>
      <c r="J49" s="176">
        <f>H49+I49</f>
        <v>1112901</v>
      </c>
    </row>
    <row r="50" spans="1:10" ht="17.399999999999999" thickBot="1" x14ac:dyDescent="0.3">
      <c r="A50" s="22"/>
      <c r="B50" s="25"/>
      <c r="C50" s="136"/>
      <c r="D50" s="906" t="s">
        <v>241</v>
      </c>
      <c r="E50" s="906"/>
      <c r="F50" s="906"/>
      <c r="G50" s="906"/>
      <c r="H50" s="137">
        <f>H24+H32+H49</f>
        <v>1357725</v>
      </c>
      <c r="I50" s="137">
        <f>(I24+I32+I49)*1.13</f>
        <v>615899.72</v>
      </c>
      <c r="J50" s="137">
        <f>H50+I50</f>
        <v>1973624.72</v>
      </c>
    </row>
    <row r="51" spans="1:10" ht="17.399999999999999" thickBot="1" x14ac:dyDescent="0.3">
      <c r="A51" s="22"/>
      <c r="B51" s="25"/>
      <c r="C51" s="22"/>
      <c r="D51" s="48"/>
      <c r="E51" s="48"/>
      <c r="F51" s="48"/>
      <c r="G51" s="48"/>
      <c r="H51" s="155"/>
      <c r="I51" s="137" t="s">
        <v>357</v>
      </c>
      <c r="J51" s="155"/>
    </row>
    <row r="52" spans="1:10" ht="16.8" x14ac:dyDescent="0.3">
      <c r="C52" s="1019" t="s">
        <v>242</v>
      </c>
      <c r="D52" s="1019"/>
      <c r="E52" s="1019"/>
      <c r="F52" s="925" t="s">
        <v>243</v>
      </c>
      <c r="G52" s="925"/>
      <c r="H52" s="924" t="s">
        <v>244</v>
      </c>
      <c r="I52" s="924"/>
    </row>
    <row r="53" spans="1:10" ht="16.8" x14ac:dyDescent="0.3">
      <c r="C53" s="134" t="s">
        <v>134</v>
      </c>
      <c r="D53" s="134"/>
      <c r="E53" s="377"/>
      <c r="F53" s="377"/>
      <c r="G53" s="377"/>
      <c r="H53" s="134"/>
      <c r="I53" s="377"/>
    </row>
  </sheetData>
  <mergeCells count="24"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J13"/>
    <mergeCell ref="H12:H13"/>
    <mergeCell ref="I12:I13"/>
    <mergeCell ref="B15:B24"/>
    <mergeCell ref="C24:G24"/>
    <mergeCell ref="H52:I52"/>
    <mergeCell ref="B25:B32"/>
    <mergeCell ref="C32:G32"/>
    <mergeCell ref="B33:B49"/>
    <mergeCell ref="C49:G49"/>
    <mergeCell ref="D50:G50"/>
    <mergeCell ref="C52:E52"/>
    <mergeCell ref="F52:G5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topLeftCell="A23" workbookViewId="0">
      <selection activeCell="O28" sqref="O28"/>
    </sheetView>
  </sheetViews>
  <sheetFormatPr defaultRowHeight="13.2" x14ac:dyDescent="0.25"/>
  <cols>
    <col min="2" max="2" width="16.109375" customWidth="1"/>
    <col min="4" max="4" width="23.33203125" customWidth="1"/>
    <col min="6" max="6" width="11.88671875" customWidth="1"/>
    <col min="8" max="8" width="15" customWidth="1"/>
  </cols>
  <sheetData>
    <row r="1" spans="1:8" ht="18" x14ac:dyDescent="0.25">
      <c r="A1" s="124"/>
      <c r="B1" s="125"/>
      <c r="C1" s="125" t="s">
        <v>0</v>
      </c>
      <c r="D1" s="125"/>
      <c r="E1" s="124"/>
      <c r="F1" s="124"/>
      <c r="G1" s="125"/>
      <c r="H1" s="125"/>
    </row>
    <row r="2" spans="1:8" ht="18" x14ac:dyDescent="0.25">
      <c r="A2" s="124"/>
      <c r="B2" s="125"/>
      <c r="C2" s="125" t="s">
        <v>1</v>
      </c>
      <c r="D2" s="125"/>
      <c r="E2" s="124"/>
      <c r="F2" s="124"/>
      <c r="G2" s="125"/>
      <c r="H2" s="125"/>
    </row>
    <row r="3" spans="1:8" ht="18" x14ac:dyDescent="0.25">
      <c r="A3" s="124"/>
      <c r="B3" s="125"/>
      <c r="C3" s="125" t="s">
        <v>2</v>
      </c>
      <c r="D3" s="125"/>
      <c r="E3" s="124"/>
      <c r="F3" s="124"/>
      <c r="G3" s="125"/>
      <c r="H3" s="125"/>
    </row>
    <row r="4" spans="1:8" ht="18" x14ac:dyDescent="0.25">
      <c r="A4" s="124"/>
      <c r="B4" s="125"/>
      <c r="C4" s="125" t="s">
        <v>3</v>
      </c>
      <c r="D4" s="125"/>
      <c r="E4" s="124"/>
      <c r="F4" s="124"/>
      <c r="G4" s="125"/>
      <c r="H4" s="125"/>
    </row>
    <row r="5" spans="1:8" ht="18" x14ac:dyDescent="0.25">
      <c r="A5" s="124"/>
      <c r="B5" s="125"/>
      <c r="C5" s="125" t="s">
        <v>173</v>
      </c>
      <c r="D5" s="125" t="s">
        <v>292</v>
      </c>
      <c r="E5" s="124"/>
      <c r="F5" s="124"/>
      <c r="G5" s="125"/>
      <c r="H5" s="125"/>
    </row>
    <row r="6" spans="1:8" ht="17.399999999999999" x14ac:dyDescent="0.25">
      <c r="A6" s="395"/>
      <c r="B6" s="94"/>
      <c r="C6" s="94"/>
      <c r="D6" s="94"/>
      <c r="E6" s="395"/>
      <c r="F6" s="395"/>
      <c r="G6" s="94"/>
      <c r="H6" s="94"/>
    </row>
    <row r="7" spans="1:8" ht="18" x14ac:dyDescent="0.25">
      <c r="A7" s="1010" t="s">
        <v>5</v>
      </c>
      <c r="B7" s="1010"/>
      <c r="C7" s="1010"/>
      <c r="D7" s="1010"/>
      <c r="E7" s="1010"/>
      <c r="F7" s="1010"/>
      <c r="G7" s="94"/>
      <c r="H7" s="94"/>
    </row>
    <row r="8" spans="1:8" ht="18" x14ac:dyDescent="0.25">
      <c r="A8" s="1010" t="s">
        <v>6</v>
      </c>
      <c r="B8" s="1010"/>
      <c r="C8" s="1010"/>
      <c r="D8" s="1010"/>
      <c r="E8" s="1010"/>
      <c r="F8" s="1010"/>
      <c r="G8" s="94"/>
      <c r="H8" s="94"/>
    </row>
    <row r="9" spans="1:8" ht="18" x14ac:dyDescent="0.25">
      <c r="A9" s="1010" t="s">
        <v>293</v>
      </c>
      <c r="B9" s="1010"/>
      <c r="C9" s="1010"/>
      <c r="D9" s="1010"/>
      <c r="E9" s="1010"/>
      <c r="F9" s="1010"/>
      <c r="G9" s="94"/>
      <c r="H9" s="94"/>
    </row>
    <row r="10" spans="1:8" ht="13.8" thickBot="1" x14ac:dyDescent="0.3">
      <c r="A10" s="405"/>
      <c r="E10" s="405"/>
      <c r="F10" s="405"/>
    </row>
    <row r="11" spans="1:8" ht="12.75" customHeight="1" x14ac:dyDescent="0.25">
      <c r="A11" s="972" t="s">
        <v>8</v>
      </c>
      <c r="B11" s="1011" t="s">
        <v>9</v>
      </c>
      <c r="C11" s="972" t="s">
        <v>10</v>
      </c>
      <c r="D11" s="1014" t="s">
        <v>11</v>
      </c>
      <c r="E11" s="972" t="s">
        <v>12</v>
      </c>
      <c r="F11" s="1011" t="s">
        <v>13</v>
      </c>
      <c r="G11" s="1002" t="s">
        <v>16</v>
      </c>
      <c r="H11" s="1003"/>
    </row>
    <row r="12" spans="1:8" ht="12.75" customHeight="1" x14ac:dyDescent="0.25">
      <c r="A12" s="961"/>
      <c r="B12" s="1012"/>
      <c r="C12" s="961"/>
      <c r="D12" s="1015"/>
      <c r="E12" s="961"/>
      <c r="F12" s="1012"/>
      <c r="G12" s="968"/>
      <c r="H12" s="1004"/>
    </row>
    <row r="13" spans="1:8" ht="13.5" customHeight="1" thickBot="1" x14ac:dyDescent="0.3">
      <c r="A13" s="973"/>
      <c r="B13" s="1013"/>
      <c r="C13" s="973"/>
      <c r="D13" s="1016"/>
      <c r="E13" s="973"/>
      <c r="F13" s="1013"/>
      <c r="G13" s="1005"/>
      <c r="H13" s="1006"/>
    </row>
    <row r="14" spans="1:8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1009">
        <v>7</v>
      </c>
      <c r="H14" s="1001"/>
    </row>
    <row r="15" spans="1:8" ht="36.6" thickBot="1" x14ac:dyDescent="0.3">
      <c r="A15" s="99">
        <v>1</v>
      </c>
      <c r="B15" s="972" t="s">
        <v>245</v>
      </c>
      <c r="C15" s="100" t="s">
        <v>63</v>
      </c>
      <c r="D15" s="101" t="s">
        <v>246</v>
      </c>
      <c r="E15" s="102" t="s">
        <v>201</v>
      </c>
      <c r="F15" s="103">
        <v>1</v>
      </c>
      <c r="G15" s="996" t="s">
        <v>44</v>
      </c>
      <c r="H15" s="997"/>
    </row>
    <row r="16" spans="1:8" ht="36.6" thickBot="1" x14ac:dyDescent="0.3">
      <c r="A16" s="99">
        <v>2</v>
      </c>
      <c r="B16" s="961"/>
      <c r="C16" s="105" t="s">
        <v>26</v>
      </c>
      <c r="D16" s="101" t="s">
        <v>248</v>
      </c>
      <c r="E16" s="102" t="s">
        <v>249</v>
      </c>
      <c r="F16" s="103">
        <v>2</v>
      </c>
      <c r="G16" s="989" t="s">
        <v>62</v>
      </c>
      <c r="H16" s="990"/>
    </row>
    <row r="17" spans="1:8" ht="36.6" thickBot="1" x14ac:dyDescent="0.3">
      <c r="A17" s="99">
        <v>3</v>
      </c>
      <c r="B17" s="961"/>
      <c r="C17" s="105" t="s">
        <v>26</v>
      </c>
      <c r="D17" s="101" t="s">
        <v>250</v>
      </c>
      <c r="E17" s="102" t="s">
        <v>60</v>
      </c>
      <c r="F17" s="103">
        <v>1</v>
      </c>
      <c r="G17" s="989" t="s">
        <v>62</v>
      </c>
      <c r="H17" s="990"/>
    </row>
    <row r="18" spans="1:8" ht="36.6" thickBot="1" x14ac:dyDescent="0.3">
      <c r="A18" s="99">
        <v>4</v>
      </c>
      <c r="B18" s="960" t="s">
        <v>253</v>
      </c>
      <c r="C18" s="100"/>
      <c r="D18" s="101" t="s">
        <v>246</v>
      </c>
      <c r="E18" s="102" t="s">
        <v>201</v>
      </c>
      <c r="F18" s="103">
        <v>1</v>
      </c>
      <c r="G18" s="989" t="s">
        <v>44</v>
      </c>
      <c r="H18" s="990"/>
    </row>
    <row r="19" spans="1:8" ht="36.6" thickBot="1" x14ac:dyDescent="0.3">
      <c r="A19" s="99">
        <v>5</v>
      </c>
      <c r="B19" s="961"/>
      <c r="C19" s="105" t="s">
        <v>26</v>
      </c>
      <c r="D19" s="101" t="s">
        <v>248</v>
      </c>
      <c r="E19" s="102" t="s">
        <v>249</v>
      </c>
      <c r="F19" s="103">
        <v>2</v>
      </c>
      <c r="G19" s="989" t="s">
        <v>62</v>
      </c>
      <c r="H19" s="990"/>
    </row>
    <row r="20" spans="1:8" ht="36.6" thickBot="1" x14ac:dyDescent="0.3">
      <c r="A20" s="99">
        <v>6</v>
      </c>
      <c r="B20" s="961"/>
      <c r="C20" s="105" t="s">
        <v>26</v>
      </c>
      <c r="D20" s="101" t="s">
        <v>250</v>
      </c>
      <c r="E20" s="102" t="s">
        <v>60</v>
      </c>
      <c r="F20" s="103">
        <v>1.5</v>
      </c>
      <c r="G20" s="989" t="s">
        <v>62</v>
      </c>
      <c r="H20" s="990"/>
    </row>
    <row r="21" spans="1:8" ht="36.6" thickBot="1" x14ac:dyDescent="0.3">
      <c r="A21" s="99">
        <v>7</v>
      </c>
      <c r="B21" s="382" t="s">
        <v>254</v>
      </c>
      <c r="C21" s="108" t="s">
        <v>26</v>
      </c>
      <c r="D21" s="101" t="s">
        <v>250</v>
      </c>
      <c r="E21" s="109" t="s">
        <v>60</v>
      </c>
      <c r="F21" s="110">
        <v>1.5</v>
      </c>
      <c r="G21" s="998" t="s">
        <v>62</v>
      </c>
      <c r="H21" s="999"/>
    </row>
    <row r="22" spans="1:8" ht="18.600000000000001" thickBot="1" x14ac:dyDescent="0.3">
      <c r="A22" s="154">
        <v>8</v>
      </c>
      <c r="B22" s="1036" t="s">
        <v>255</v>
      </c>
      <c r="C22" s="148"/>
      <c r="D22" s="149" t="s">
        <v>269</v>
      </c>
      <c r="E22" s="150" t="s">
        <v>60</v>
      </c>
      <c r="F22" s="150" t="s">
        <v>21</v>
      </c>
      <c r="G22" s="1040" t="s">
        <v>44</v>
      </c>
      <c r="H22" s="1041"/>
    </row>
    <row r="23" spans="1:8" ht="36.6" thickBot="1" x14ac:dyDescent="0.3">
      <c r="A23" s="99">
        <v>9</v>
      </c>
      <c r="B23" s="1037"/>
      <c r="C23" s="146"/>
      <c r="D23" s="147" t="s">
        <v>248</v>
      </c>
      <c r="E23" s="109" t="s">
        <v>249</v>
      </c>
      <c r="F23" s="110">
        <v>1</v>
      </c>
      <c r="G23" s="993" t="s">
        <v>62</v>
      </c>
      <c r="H23" s="994"/>
    </row>
    <row r="24" spans="1:8" ht="36.6" thickBot="1" x14ac:dyDescent="0.3">
      <c r="A24" s="99">
        <v>10</v>
      </c>
      <c r="B24" s="1037"/>
      <c r="C24" s="148"/>
      <c r="D24" s="112" t="s">
        <v>250</v>
      </c>
      <c r="E24" s="394" t="s">
        <v>60</v>
      </c>
      <c r="F24" s="113">
        <v>1.5</v>
      </c>
      <c r="G24" s="1039" t="s">
        <v>62</v>
      </c>
      <c r="H24" s="1039"/>
    </row>
    <row r="25" spans="1:8" ht="36.6" thickBot="1" x14ac:dyDescent="0.3">
      <c r="A25" s="99">
        <v>11</v>
      </c>
      <c r="B25" s="181" t="s">
        <v>262</v>
      </c>
      <c r="C25" s="394"/>
      <c r="D25" s="101" t="s">
        <v>250</v>
      </c>
      <c r="E25" s="394" t="s">
        <v>60</v>
      </c>
      <c r="F25" s="113">
        <v>2</v>
      </c>
      <c r="G25" s="991" t="s">
        <v>62</v>
      </c>
      <c r="H25" s="995"/>
    </row>
    <row r="26" spans="1:8" ht="72.599999999999994" thickBot="1" x14ac:dyDescent="0.3">
      <c r="A26" s="99">
        <v>12</v>
      </c>
      <c r="B26" s="956" t="s">
        <v>266</v>
      </c>
      <c r="C26" s="145" t="s">
        <v>271</v>
      </c>
      <c r="D26" s="115" t="s">
        <v>358</v>
      </c>
      <c r="E26" s="116" t="s">
        <v>249</v>
      </c>
      <c r="F26" s="117">
        <v>4</v>
      </c>
      <c r="G26" s="991" t="s">
        <v>44</v>
      </c>
      <c r="H26" s="995"/>
    </row>
    <row r="27" spans="1:8" ht="36.6" thickBot="1" x14ac:dyDescent="0.3">
      <c r="A27" s="99">
        <v>13</v>
      </c>
      <c r="B27" s="957"/>
      <c r="C27" s="118" t="s">
        <v>63</v>
      </c>
      <c r="D27" s="112" t="s">
        <v>359</v>
      </c>
      <c r="E27" s="119" t="s">
        <v>60</v>
      </c>
      <c r="F27" s="120">
        <v>15</v>
      </c>
      <c r="G27" s="991" t="s">
        <v>44</v>
      </c>
      <c r="H27" s="995"/>
    </row>
    <row r="28" spans="1:8" ht="36.6" thickBot="1" x14ac:dyDescent="0.3">
      <c r="A28" s="99">
        <v>14</v>
      </c>
      <c r="B28" s="381" t="s">
        <v>279</v>
      </c>
      <c r="C28" s="122"/>
      <c r="D28" s="112" t="s">
        <v>250</v>
      </c>
      <c r="E28" s="394" t="s">
        <v>60</v>
      </c>
      <c r="F28" s="113">
        <v>3</v>
      </c>
      <c r="G28" s="991" t="s">
        <v>48</v>
      </c>
      <c r="H28" s="992"/>
    </row>
    <row r="29" spans="1:8" ht="36" x14ac:dyDescent="0.25">
      <c r="A29" s="99">
        <v>15</v>
      </c>
      <c r="B29" s="380" t="s">
        <v>281</v>
      </c>
      <c r="C29" s="122"/>
      <c r="D29" s="101" t="s">
        <v>250</v>
      </c>
      <c r="E29" s="394" t="s">
        <v>60</v>
      </c>
      <c r="F29" s="113">
        <v>2</v>
      </c>
      <c r="G29" s="991" t="s">
        <v>62</v>
      </c>
      <c r="H29" s="992"/>
    </row>
    <row r="30" spans="1:8" ht="18" x14ac:dyDescent="0.25">
      <c r="A30" s="384">
        <v>16</v>
      </c>
      <c r="B30" s="945" t="s">
        <v>282</v>
      </c>
      <c r="C30" s="379"/>
      <c r="D30" s="153" t="s">
        <v>258</v>
      </c>
      <c r="E30" s="122" t="s">
        <v>60</v>
      </c>
      <c r="F30" s="122" t="s">
        <v>23</v>
      </c>
      <c r="G30" s="1052" t="s">
        <v>48</v>
      </c>
      <c r="H30" s="1053"/>
    </row>
    <row r="31" spans="1:8" ht="36.6" thickBot="1" x14ac:dyDescent="0.3">
      <c r="A31" s="394">
        <v>17</v>
      </c>
      <c r="B31" s="952"/>
      <c r="C31" s="122"/>
      <c r="D31" s="147" t="s">
        <v>248</v>
      </c>
      <c r="E31" s="109" t="s">
        <v>249</v>
      </c>
      <c r="F31" s="110">
        <v>1</v>
      </c>
      <c r="G31" s="993" t="s">
        <v>62</v>
      </c>
      <c r="H31" s="1031"/>
    </row>
    <row r="32" spans="1:8" ht="36.6" thickBot="1" x14ac:dyDescent="0.3">
      <c r="A32" s="394">
        <v>18</v>
      </c>
      <c r="B32" s="952"/>
      <c r="C32" s="122"/>
      <c r="D32" s="101" t="s">
        <v>250</v>
      </c>
      <c r="E32" s="394" t="s">
        <v>60</v>
      </c>
      <c r="F32" s="113">
        <v>1</v>
      </c>
      <c r="G32" s="991" t="s">
        <v>62</v>
      </c>
      <c r="H32" s="992"/>
    </row>
    <row r="33" spans="1:8" ht="36" x14ac:dyDescent="0.25">
      <c r="A33" s="394">
        <v>19</v>
      </c>
      <c r="B33" s="378" t="s">
        <v>283</v>
      </c>
      <c r="C33" s="122"/>
      <c r="D33" s="101" t="s">
        <v>250</v>
      </c>
      <c r="E33" s="394" t="s">
        <v>60</v>
      </c>
      <c r="F33" s="113">
        <v>1.5</v>
      </c>
      <c r="G33" s="991" t="s">
        <v>62</v>
      </c>
      <c r="H33" s="992"/>
    </row>
    <row r="34" spans="1:8" ht="18" x14ac:dyDescent="0.25">
      <c r="A34" s="124"/>
      <c r="B34" s="402"/>
      <c r="C34" s="124"/>
      <c r="D34" s="156"/>
      <c r="E34" s="156"/>
      <c r="F34" s="156"/>
      <c r="G34" s="157"/>
      <c r="H34" s="157"/>
    </row>
    <row r="35" spans="1:8" ht="17.399999999999999" x14ac:dyDescent="0.3">
      <c r="A35" s="94"/>
      <c r="B35" s="1028" t="s">
        <v>242</v>
      </c>
      <c r="C35" s="1028"/>
      <c r="D35" s="1028"/>
      <c r="E35" s="1027" t="s">
        <v>284</v>
      </c>
      <c r="F35" s="1027"/>
      <c r="G35" s="1051" t="s">
        <v>365</v>
      </c>
      <c r="H35" s="1051"/>
    </row>
    <row r="36" spans="1:8" ht="17.399999999999999" x14ac:dyDescent="0.3">
      <c r="A36" s="94"/>
      <c r="B36" s="1028" t="s">
        <v>361</v>
      </c>
      <c r="C36" s="1028"/>
      <c r="D36" s="1028"/>
      <c r="E36" s="971" t="s">
        <v>285</v>
      </c>
      <c r="F36" s="971"/>
      <c r="G36" s="1051" t="s">
        <v>286</v>
      </c>
      <c r="H36" s="1051"/>
    </row>
  </sheetData>
  <mergeCells count="41"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B18:B20"/>
    <mergeCell ref="G18:H18"/>
    <mergeCell ref="G19:H19"/>
    <mergeCell ref="G20:H20"/>
    <mergeCell ref="G11:H13"/>
    <mergeCell ref="G14:H14"/>
    <mergeCell ref="B15:B17"/>
    <mergeCell ref="G15:H15"/>
    <mergeCell ref="G16:H16"/>
    <mergeCell ref="G17:H17"/>
    <mergeCell ref="G21:H21"/>
    <mergeCell ref="B22:B24"/>
    <mergeCell ref="G22:H22"/>
    <mergeCell ref="G23:H23"/>
    <mergeCell ref="G24:H24"/>
    <mergeCell ref="G28:H28"/>
    <mergeCell ref="G29:H29"/>
    <mergeCell ref="G25:H25"/>
    <mergeCell ref="B26:B27"/>
    <mergeCell ref="G26:H26"/>
    <mergeCell ref="G27:H27"/>
    <mergeCell ref="G33:H33"/>
    <mergeCell ref="G35:H35"/>
    <mergeCell ref="B30:B32"/>
    <mergeCell ref="G30:H30"/>
    <mergeCell ref="G31:H31"/>
    <mergeCell ref="G32:H32"/>
    <mergeCell ref="G36:H36"/>
    <mergeCell ref="B35:D35"/>
    <mergeCell ref="E35:F35"/>
    <mergeCell ref="B36:D36"/>
    <mergeCell ref="E36:F3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6"/>
  <sheetViews>
    <sheetView workbookViewId="0">
      <selection activeCell="H6" sqref="H6"/>
    </sheetView>
  </sheetViews>
  <sheetFormatPr defaultRowHeight="13.2" x14ac:dyDescent="0.25"/>
  <cols>
    <col min="1" max="1" width="4.44140625" style="19" customWidth="1"/>
    <col min="2" max="2" width="7" customWidth="1"/>
    <col min="3" max="3" width="8.44140625" customWidth="1"/>
    <col min="4" max="4" width="43.88671875" customWidth="1"/>
    <col min="5" max="5" width="6" style="19" customWidth="1"/>
    <col min="6" max="6" width="8" style="19" customWidth="1"/>
  </cols>
  <sheetData>
    <row r="1" spans="1:8" s="23" customFormat="1" ht="16.8" x14ac:dyDescent="0.25">
      <c r="A1" s="22"/>
      <c r="C1" s="23" t="s">
        <v>0</v>
      </c>
      <c r="E1" s="22"/>
      <c r="F1" s="22"/>
    </row>
    <row r="2" spans="1:8" s="23" customFormat="1" ht="16.8" x14ac:dyDescent="0.25">
      <c r="A2" s="22"/>
      <c r="C2" s="23" t="s">
        <v>1</v>
      </c>
      <c r="E2" s="22"/>
      <c r="F2" s="22"/>
    </row>
    <row r="3" spans="1:8" s="23" customFormat="1" ht="16.8" x14ac:dyDescent="0.25">
      <c r="A3" s="22"/>
      <c r="C3" s="23" t="s">
        <v>2</v>
      </c>
      <c r="E3" s="22"/>
      <c r="F3" s="22"/>
    </row>
    <row r="4" spans="1:8" s="23" customFormat="1" ht="16.8" x14ac:dyDescent="0.25">
      <c r="A4" s="22"/>
      <c r="C4" s="23" t="s">
        <v>3</v>
      </c>
      <c r="E4" s="22"/>
      <c r="F4" s="22"/>
    </row>
    <row r="5" spans="1:8" s="23" customFormat="1" ht="16.8" x14ac:dyDescent="0.25">
      <c r="A5" s="22"/>
      <c r="C5" s="23" t="s">
        <v>4</v>
      </c>
      <c r="E5" s="22"/>
      <c r="F5" s="22"/>
    </row>
    <row r="7" spans="1:8" ht="16.8" x14ac:dyDescent="0.25">
      <c r="A7" s="834" t="s">
        <v>135</v>
      </c>
      <c r="B7" s="834"/>
      <c r="C7" s="834"/>
      <c r="D7" s="834"/>
      <c r="E7" s="834"/>
      <c r="F7" s="834"/>
    </row>
    <row r="8" spans="1:8" ht="16.8" x14ac:dyDescent="0.25">
      <c r="A8" s="834" t="s">
        <v>6</v>
      </c>
      <c r="B8" s="834"/>
      <c r="C8" s="834"/>
      <c r="D8" s="834"/>
      <c r="E8" s="834"/>
      <c r="F8" s="834"/>
    </row>
    <row r="9" spans="1:8" ht="16.8" x14ac:dyDescent="0.25">
      <c r="A9" s="834" t="s">
        <v>7</v>
      </c>
      <c r="B9" s="834"/>
      <c r="C9" s="834"/>
      <c r="D9" s="834"/>
      <c r="E9" s="834"/>
      <c r="F9" s="834"/>
    </row>
    <row r="10" spans="1:8" ht="13.8" thickBot="1" x14ac:dyDescent="0.3">
      <c r="A10" s="405"/>
      <c r="E10" s="405"/>
      <c r="F10" s="405"/>
    </row>
    <row r="11" spans="1:8" ht="30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20" t="s">
        <v>16</v>
      </c>
      <c r="H11" s="821"/>
    </row>
    <row r="12" spans="1:8" ht="12.75" customHeight="1" x14ac:dyDescent="0.25">
      <c r="A12" s="836"/>
      <c r="B12" s="843"/>
      <c r="C12" s="836"/>
      <c r="D12" s="846"/>
      <c r="E12" s="836"/>
      <c r="F12" s="843"/>
      <c r="G12" s="822"/>
      <c r="H12" s="823"/>
    </row>
    <row r="13" spans="1:8" ht="13.5" customHeight="1" thickBot="1" x14ac:dyDescent="0.3">
      <c r="A13" s="837"/>
      <c r="B13" s="844"/>
      <c r="C13" s="837"/>
      <c r="D13" s="847"/>
      <c r="E13" s="837"/>
      <c r="F13" s="844"/>
      <c r="G13" s="824"/>
      <c r="H13" s="825"/>
    </row>
    <row r="14" spans="1:8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828">
        <v>7</v>
      </c>
      <c r="H14" s="829"/>
    </row>
    <row r="15" spans="1:8" ht="16.8" x14ac:dyDescent="0.25">
      <c r="A15" s="49">
        <v>1</v>
      </c>
      <c r="B15" s="848" t="s">
        <v>25</v>
      </c>
      <c r="C15" s="8" t="s">
        <v>26</v>
      </c>
      <c r="D15" s="9" t="s">
        <v>27</v>
      </c>
      <c r="E15" s="8" t="s">
        <v>28</v>
      </c>
      <c r="F15" s="8">
        <v>24</v>
      </c>
      <c r="G15" s="830" t="s">
        <v>29</v>
      </c>
      <c r="H15" s="831"/>
    </row>
    <row r="16" spans="1:8" ht="16.8" x14ac:dyDescent="0.25">
      <c r="A16" s="44">
        <v>2</v>
      </c>
      <c r="B16" s="849"/>
      <c r="C16" s="2"/>
      <c r="D16" s="1" t="s">
        <v>30</v>
      </c>
      <c r="E16" s="2" t="s">
        <v>28</v>
      </c>
      <c r="F16" s="2">
        <v>100</v>
      </c>
      <c r="G16" s="832" t="s">
        <v>31</v>
      </c>
      <c r="H16" s="833"/>
    </row>
    <row r="17" spans="1:8" ht="16.5" customHeight="1" x14ac:dyDescent="0.25">
      <c r="A17" s="43">
        <v>3</v>
      </c>
      <c r="B17" s="849"/>
      <c r="C17" s="2" t="s">
        <v>26</v>
      </c>
      <c r="D17" s="1" t="s">
        <v>32</v>
      </c>
      <c r="E17" s="2" t="s">
        <v>28</v>
      </c>
      <c r="F17" s="2">
        <v>425.4</v>
      </c>
      <c r="G17" s="814" t="s">
        <v>31</v>
      </c>
      <c r="H17" s="815"/>
    </row>
    <row r="18" spans="1:8" ht="31.5" customHeight="1" x14ac:dyDescent="0.25">
      <c r="A18" s="44">
        <v>4</v>
      </c>
      <c r="B18" s="849"/>
      <c r="C18" s="3"/>
      <c r="D18" s="4" t="s">
        <v>34</v>
      </c>
      <c r="E18" s="2" t="s">
        <v>35</v>
      </c>
      <c r="F18" s="2">
        <v>88</v>
      </c>
      <c r="G18" s="814" t="s">
        <v>31</v>
      </c>
      <c r="H18" s="815"/>
    </row>
    <row r="19" spans="1:8" ht="27.6" x14ac:dyDescent="0.25">
      <c r="A19" s="43">
        <v>5</v>
      </c>
      <c r="B19" s="849"/>
      <c r="C19" s="3"/>
      <c r="D19" s="4" t="s">
        <v>37</v>
      </c>
      <c r="E19" s="2" t="s">
        <v>35</v>
      </c>
      <c r="F19" s="11" t="s">
        <v>38</v>
      </c>
      <c r="G19" s="814" t="s">
        <v>31</v>
      </c>
      <c r="H19" s="815"/>
    </row>
    <row r="20" spans="1:8" ht="27.6" x14ac:dyDescent="0.25">
      <c r="A20" s="44">
        <v>6</v>
      </c>
      <c r="B20" s="849"/>
      <c r="C20" s="3"/>
      <c r="D20" s="5" t="s">
        <v>91</v>
      </c>
      <c r="E20" s="2"/>
      <c r="F20" s="12"/>
      <c r="G20" s="814" t="s">
        <v>31</v>
      </c>
      <c r="H20" s="815"/>
    </row>
    <row r="21" spans="1:8" ht="13.8" x14ac:dyDescent="0.25">
      <c r="A21" s="43">
        <v>7</v>
      </c>
      <c r="B21" s="849"/>
      <c r="C21" s="3"/>
      <c r="D21" s="410" t="s">
        <v>41</v>
      </c>
      <c r="E21" s="2" t="s">
        <v>42</v>
      </c>
      <c r="F21" s="40">
        <v>5</v>
      </c>
      <c r="G21" s="814" t="s">
        <v>44</v>
      </c>
      <c r="H21" s="815"/>
    </row>
    <row r="22" spans="1:8" ht="13.8" x14ac:dyDescent="0.25">
      <c r="A22" s="44">
        <v>8</v>
      </c>
      <c r="B22" s="849"/>
      <c r="C22" s="3"/>
      <c r="D22" s="410" t="s">
        <v>45</v>
      </c>
      <c r="E22" s="2" t="s">
        <v>42</v>
      </c>
      <c r="F22" s="40">
        <v>5</v>
      </c>
      <c r="G22" s="814" t="s">
        <v>31</v>
      </c>
      <c r="H22" s="815"/>
    </row>
    <row r="23" spans="1:8" ht="16.5" customHeight="1" x14ac:dyDescent="0.25">
      <c r="A23" s="43">
        <v>9</v>
      </c>
      <c r="B23" s="849"/>
      <c r="C23" s="2"/>
      <c r="D23" s="35" t="s">
        <v>136</v>
      </c>
      <c r="E23" s="2"/>
      <c r="F23" s="40"/>
      <c r="G23" s="814" t="s">
        <v>31</v>
      </c>
      <c r="H23" s="815"/>
    </row>
    <row r="24" spans="1:8" ht="17.25" customHeight="1" x14ac:dyDescent="0.25">
      <c r="A24" s="44">
        <v>10</v>
      </c>
      <c r="B24" s="849"/>
      <c r="C24" s="2">
        <v>2</v>
      </c>
      <c r="D24" s="1" t="s">
        <v>49</v>
      </c>
      <c r="E24" s="2" t="s">
        <v>28</v>
      </c>
      <c r="F24" s="11">
        <v>111.78</v>
      </c>
      <c r="G24" s="814" t="s">
        <v>44</v>
      </c>
      <c r="H24" s="815"/>
    </row>
    <row r="25" spans="1:8" ht="14.4" thickBot="1" x14ac:dyDescent="0.3">
      <c r="A25" s="45">
        <v>11</v>
      </c>
      <c r="B25" s="850"/>
      <c r="C25" s="39" t="s">
        <v>26</v>
      </c>
      <c r="D25" s="411" t="s">
        <v>51</v>
      </c>
      <c r="E25" s="39" t="s">
        <v>35</v>
      </c>
      <c r="F25" s="39">
        <v>2</v>
      </c>
      <c r="G25" s="816" t="s">
        <v>48</v>
      </c>
      <c r="H25" s="817"/>
    </row>
    <row r="26" spans="1:8" ht="17.25" customHeight="1" x14ac:dyDescent="0.25">
      <c r="A26" s="43">
        <v>12</v>
      </c>
      <c r="B26" s="851">
        <v>238</v>
      </c>
      <c r="C26" s="16" t="s">
        <v>52</v>
      </c>
      <c r="D26" s="21" t="s">
        <v>27</v>
      </c>
      <c r="E26" s="20" t="s">
        <v>28</v>
      </c>
      <c r="F26" s="13">
        <v>17</v>
      </c>
      <c r="G26" s="861" t="s">
        <v>29</v>
      </c>
      <c r="H26" s="862"/>
    </row>
    <row r="27" spans="1:8" ht="16.8" x14ac:dyDescent="0.25">
      <c r="A27" s="43">
        <v>13</v>
      </c>
      <c r="B27" s="851"/>
      <c r="C27" s="412" t="s">
        <v>52</v>
      </c>
      <c r="D27" s="1" t="s">
        <v>32</v>
      </c>
      <c r="E27" s="2" t="s">
        <v>28</v>
      </c>
      <c r="F27" s="11">
        <v>460.3</v>
      </c>
      <c r="G27" s="814" t="s">
        <v>31</v>
      </c>
      <c r="H27" s="815"/>
    </row>
    <row r="28" spans="1:8" ht="27.6" x14ac:dyDescent="0.25">
      <c r="A28" s="44">
        <v>14</v>
      </c>
      <c r="B28" s="851"/>
      <c r="C28" s="414"/>
      <c r="D28" s="4" t="s">
        <v>34</v>
      </c>
      <c r="E28" s="2" t="s">
        <v>35</v>
      </c>
      <c r="F28" s="11">
        <v>105</v>
      </c>
      <c r="G28" s="814" t="s">
        <v>31</v>
      </c>
      <c r="H28" s="815"/>
    </row>
    <row r="29" spans="1:8" ht="27.6" x14ac:dyDescent="0.25">
      <c r="A29" s="43">
        <v>15</v>
      </c>
      <c r="B29" s="851"/>
      <c r="C29" s="414"/>
      <c r="D29" s="4" t="s">
        <v>37</v>
      </c>
      <c r="E29" s="2" t="s">
        <v>35</v>
      </c>
      <c r="F29" s="11" t="s">
        <v>55</v>
      </c>
      <c r="G29" s="814" t="s">
        <v>31</v>
      </c>
      <c r="H29" s="815"/>
    </row>
    <row r="30" spans="1:8" ht="27.6" x14ac:dyDescent="0.25">
      <c r="A30" s="44">
        <v>16</v>
      </c>
      <c r="B30" s="851"/>
      <c r="C30" s="414"/>
      <c r="D30" s="4" t="s">
        <v>91</v>
      </c>
      <c r="E30" s="7"/>
      <c r="F30" s="415"/>
      <c r="G30" s="814" t="s">
        <v>31</v>
      </c>
      <c r="H30" s="815"/>
    </row>
    <row r="31" spans="1:8" ht="16.5" customHeight="1" x14ac:dyDescent="0.25">
      <c r="A31" s="43">
        <v>17</v>
      </c>
      <c r="B31" s="851"/>
      <c r="C31" s="416"/>
      <c r="D31" s="1" t="s">
        <v>57</v>
      </c>
      <c r="E31" s="2" t="s">
        <v>28</v>
      </c>
      <c r="F31" s="11">
        <v>35.6</v>
      </c>
      <c r="G31" s="814" t="s">
        <v>44</v>
      </c>
      <c r="H31" s="815"/>
    </row>
    <row r="32" spans="1:8" ht="15.75" customHeight="1" x14ac:dyDescent="0.25">
      <c r="A32" s="44">
        <v>18</v>
      </c>
      <c r="B32" s="851"/>
      <c r="C32" s="416"/>
      <c r="D32" s="1" t="s">
        <v>59</v>
      </c>
      <c r="E32" s="2" t="s">
        <v>60</v>
      </c>
      <c r="F32" s="11">
        <v>6</v>
      </c>
      <c r="G32" s="814" t="s">
        <v>62</v>
      </c>
      <c r="H32" s="815"/>
    </row>
    <row r="33" spans="1:8" ht="15.75" customHeight="1" x14ac:dyDescent="0.25">
      <c r="A33" s="43">
        <v>19</v>
      </c>
      <c r="B33" s="851"/>
      <c r="C33" s="417"/>
      <c r="D33" s="1" t="s">
        <v>30</v>
      </c>
      <c r="E33" s="46" t="s">
        <v>28</v>
      </c>
      <c r="F33" s="449">
        <v>100</v>
      </c>
      <c r="G33" s="814" t="s">
        <v>44</v>
      </c>
      <c r="H33" s="815"/>
    </row>
    <row r="34" spans="1:8" ht="17.25" customHeight="1" x14ac:dyDescent="0.25">
      <c r="A34" s="44">
        <v>20</v>
      </c>
      <c r="B34" s="851"/>
      <c r="C34" s="418">
        <v>3</v>
      </c>
      <c r="D34" s="1" t="s">
        <v>64</v>
      </c>
      <c r="E34" s="2" t="s">
        <v>28</v>
      </c>
      <c r="F34" s="40">
        <v>2758.5</v>
      </c>
      <c r="G34" s="814" t="s">
        <v>48</v>
      </c>
      <c r="H34" s="815"/>
    </row>
    <row r="35" spans="1:8" ht="15.75" customHeight="1" x14ac:dyDescent="0.25">
      <c r="A35" s="43">
        <v>21</v>
      </c>
      <c r="B35" s="851"/>
      <c r="C35" s="418"/>
      <c r="D35" s="35" t="s">
        <v>136</v>
      </c>
      <c r="E35" s="2"/>
      <c r="F35" s="40"/>
      <c r="G35" s="814" t="s">
        <v>31</v>
      </c>
      <c r="H35" s="815"/>
    </row>
    <row r="36" spans="1:8" ht="15.75" customHeight="1" x14ac:dyDescent="0.25">
      <c r="A36" s="44">
        <v>22</v>
      </c>
      <c r="B36" s="851"/>
      <c r="C36" s="418"/>
      <c r="D36" s="410" t="s">
        <v>41</v>
      </c>
      <c r="E36" s="2" t="s">
        <v>42</v>
      </c>
      <c r="F36" s="40">
        <v>5</v>
      </c>
      <c r="G36" s="814" t="s">
        <v>44</v>
      </c>
      <c r="H36" s="815"/>
    </row>
    <row r="37" spans="1:8" ht="15.75" customHeight="1" x14ac:dyDescent="0.25">
      <c r="A37" s="43">
        <v>23</v>
      </c>
      <c r="B37" s="851"/>
      <c r="C37" s="418"/>
      <c r="D37" s="410" t="s">
        <v>45</v>
      </c>
      <c r="E37" s="2" t="s">
        <v>42</v>
      </c>
      <c r="F37" s="40">
        <v>5</v>
      </c>
      <c r="G37" s="814" t="s">
        <v>31</v>
      </c>
      <c r="H37" s="815"/>
    </row>
    <row r="38" spans="1:8" ht="15.75" customHeight="1" x14ac:dyDescent="0.25">
      <c r="A38" s="44">
        <v>24</v>
      </c>
      <c r="B38" s="851"/>
      <c r="C38" s="418"/>
      <c r="D38" s="5" t="s">
        <v>66</v>
      </c>
      <c r="E38" s="2"/>
      <c r="F38" s="2"/>
      <c r="G38" s="826" t="s">
        <v>48</v>
      </c>
      <c r="H38" s="827"/>
    </row>
    <row r="39" spans="1:8" ht="29.25" customHeight="1" x14ac:dyDescent="0.25">
      <c r="A39" s="43">
        <v>25</v>
      </c>
      <c r="B39" s="851"/>
      <c r="C39" s="418">
        <v>1</v>
      </c>
      <c r="D39" s="4" t="s">
        <v>68</v>
      </c>
      <c r="E39" s="2" t="s">
        <v>35</v>
      </c>
      <c r="F39" s="40">
        <v>4</v>
      </c>
      <c r="G39" s="814" t="s">
        <v>44</v>
      </c>
      <c r="H39" s="815"/>
    </row>
    <row r="40" spans="1:8" ht="16.5" customHeight="1" x14ac:dyDescent="0.25">
      <c r="A40" s="44">
        <v>26</v>
      </c>
      <c r="B40" s="851"/>
      <c r="C40" s="46" t="s">
        <v>26</v>
      </c>
      <c r="D40" s="421" t="s">
        <v>69</v>
      </c>
      <c r="E40" s="2" t="s">
        <v>28</v>
      </c>
      <c r="F40" s="40">
        <v>38</v>
      </c>
      <c r="G40" s="814" t="s">
        <v>48</v>
      </c>
      <c r="H40" s="815"/>
    </row>
    <row r="41" spans="1:8" ht="14.4" thickBot="1" x14ac:dyDescent="0.3">
      <c r="A41" s="45">
        <v>27</v>
      </c>
      <c r="B41" s="852"/>
      <c r="C41" s="423" t="s">
        <v>52</v>
      </c>
      <c r="D41" s="411" t="s">
        <v>51</v>
      </c>
      <c r="E41" s="39" t="s">
        <v>35</v>
      </c>
      <c r="F41" s="17" t="s">
        <v>21</v>
      </c>
      <c r="G41" s="816" t="s">
        <v>48</v>
      </c>
      <c r="H41" s="817"/>
    </row>
    <row r="42" spans="1:8" ht="17.25" customHeight="1" x14ac:dyDescent="0.25">
      <c r="A42" s="43">
        <v>28</v>
      </c>
      <c r="B42" s="856" t="s">
        <v>71</v>
      </c>
      <c r="C42" s="424" t="s">
        <v>52</v>
      </c>
      <c r="D42" s="425" t="s">
        <v>27</v>
      </c>
      <c r="E42" s="8" t="s">
        <v>28</v>
      </c>
      <c r="F42" s="426">
        <v>20</v>
      </c>
      <c r="G42" s="818" t="s">
        <v>29</v>
      </c>
      <c r="H42" s="819"/>
    </row>
    <row r="43" spans="1:8" ht="16.8" x14ac:dyDescent="0.25">
      <c r="A43" s="43">
        <v>29</v>
      </c>
      <c r="B43" s="857"/>
      <c r="C43" s="417"/>
      <c r="D43" s="1" t="s">
        <v>30</v>
      </c>
      <c r="E43" s="2" t="s">
        <v>28</v>
      </c>
      <c r="F43" s="11">
        <v>100</v>
      </c>
      <c r="G43" s="814" t="s">
        <v>44</v>
      </c>
      <c r="H43" s="815"/>
    </row>
    <row r="44" spans="1:8" ht="16.8" x14ac:dyDescent="0.25">
      <c r="A44" s="44">
        <v>30</v>
      </c>
      <c r="B44" s="857"/>
      <c r="C44" s="414"/>
      <c r="D44" s="1" t="s">
        <v>72</v>
      </c>
      <c r="E44" s="2" t="s">
        <v>28</v>
      </c>
      <c r="F44" s="11">
        <v>61.6</v>
      </c>
      <c r="G44" s="814" t="s">
        <v>31</v>
      </c>
      <c r="H44" s="815"/>
    </row>
    <row r="45" spans="1:8" ht="27.6" x14ac:dyDescent="0.25">
      <c r="A45" s="43">
        <v>31</v>
      </c>
      <c r="B45" s="857"/>
      <c r="C45" s="414"/>
      <c r="D45" s="4" t="s">
        <v>91</v>
      </c>
      <c r="E45" s="7"/>
      <c r="F45" s="415"/>
      <c r="G45" s="814" t="s">
        <v>31</v>
      </c>
      <c r="H45" s="815"/>
    </row>
    <row r="46" spans="1:8" ht="27.6" x14ac:dyDescent="0.25">
      <c r="A46" s="44">
        <v>32</v>
      </c>
      <c r="B46" s="857"/>
      <c r="C46" s="414"/>
      <c r="D46" s="4" t="s">
        <v>34</v>
      </c>
      <c r="E46" s="2" t="s">
        <v>35</v>
      </c>
      <c r="F46" s="11">
        <v>32</v>
      </c>
      <c r="G46" s="814" t="s">
        <v>31</v>
      </c>
      <c r="H46" s="815"/>
    </row>
    <row r="47" spans="1:8" ht="13.8" x14ac:dyDescent="0.25">
      <c r="A47" s="43">
        <v>33</v>
      </c>
      <c r="B47" s="857"/>
      <c r="C47" s="414"/>
      <c r="D47" s="4" t="s">
        <v>75</v>
      </c>
      <c r="E47" s="2" t="s">
        <v>35</v>
      </c>
      <c r="F47" s="11">
        <v>2</v>
      </c>
      <c r="G47" s="826" t="s">
        <v>48</v>
      </c>
      <c r="H47" s="827"/>
    </row>
    <row r="48" spans="1:8" ht="16.8" x14ac:dyDescent="0.25">
      <c r="A48" s="44">
        <v>34</v>
      </c>
      <c r="B48" s="857"/>
      <c r="C48" s="414"/>
      <c r="D48" s="1" t="s">
        <v>76</v>
      </c>
      <c r="E48" s="2" t="s">
        <v>28</v>
      </c>
      <c r="F48" s="11">
        <v>177.1</v>
      </c>
      <c r="G48" s="814" t="s">
        <v>31</v>
      </c>
      <c r="H48" s="815"/>
    </row>
    <row r="49" spans="1:8" ht="15.75" customHeight="1" x14ac:dyDescent="0.25">
      <c r="A49" s="43">
        <v>35</v>
      </c>
      <c r="B49" s="857"/>
      <c r="C49" s="427"/>
      <c r="D49" s="5" t="s">
        <v>137</v>
      </c>
      <c r="E49" s="2"/>
      <c r="F49" s="2"/>
      <c r="G49" s="859" t="s">
        <v>48</v>
      </c>
      <c r="H49" s="860"/>
    </row>
    <row r="50" spans="1:8" ht="30" customHeight="1" x14ac:dyDescent="0.25">
      <c r="A50" s="44">
        <v>36</v>
      </c>
      <c r="B50" s="857"/>
      <c r="C50" s="427"/>
      <c r="D50" s="5" t="s">
        <v>79</v>
      </c>
      <c r="E50" s="2"/>
      <c r="F50" s="2"/>
      <c r="G50" s="814" t="s">
        <v>44</v>
      </c>
      <c r="H50" s="815"/>
    </row>
    <row r="51" spans="1:8" ht="30.75" customHeight="1" x14ac:dyDescent="0.25">
      <c r="A51" s="43">
        <v>37</v>
      </c>
      <c r="B51" s="857"/>
      <c r="C51" s="427">
        <v>1</v>
      </c>
      <c r="D51" s="5" t="s">
        <v>68</v>
      </c>
      <c r="E51" s="2" t="s">
        <v>35</v>
      </c>
      <c r="F51" s="2">
        <v>20</v>
      </c>
      <c r="G51" s="814" t="s">
        <v>48</v>
      </c>
      <c r="H51" s="815"/>
    </row>
    <row r="52" spans="1:8" ht="27.6" x14ac:dyDescent="0.25">
      <c r="A52" s="44">
        <v>38</v>
      </c>
      <c r="B52" s="857"/>
      <c r="C52" s="427" t="s">
        <v>21</v>
      </c>
      <c r="D52" s="5" t="s">
        <v>68</v>
      </c>
      <c r="E52" s="2" t="s">
        <v>35</v>
      </c>
      <c r="F52" s="2">
        <v>25</v>
      </c>
      <c r="G52" s="814" t="s">
        <v>48</v>
      </c>
      <c r="H52" s="815"/>
    </row>
    <row r="53" spans="1:8" ht="13.8" x14ac:dyDescent="0.25">
      <c r="A53" s="43">
        <v>39</v>
      </c>
      <c r="B53" s="857"/>
      <c r="C53" s="428"/>
      <c r="D53" s="429" t="s">
        <v>81</v>
      </c>
      <c r="E53" s="20" t="s">
        <v>60</v>
      </c>
      <c r="F53" s="20">
        <v>3.5</v>
      </c>
      <c r="G53" s="814" t="s">
        <v>31</v>
      </c>
      <c r="H53" s="815"/>
    </row>
    <row r="54" spans="1:8" ht="13.8" x14ac:dyDescent="0.25">
      <c r="A54" s="44">
        <v>40</v>
      </c>
      <c r="B54" s="857"/>
      <c r="C54" s="20" t="s">
        <v>52</v>
      </c>
      <c r="D54" s="429" t="s">
        <v>83</v>
      </c>
      <c r="E54" s="20" t="s">
        <v>60</v>
      </c>
      <c r="F54" s="20">
        <v>1.5</v>
      </c>
      <c r="G54" s="814" t="s">
        <v>44</v>
      </c>
      <c r="H54" s="815"/>
    </row>
    <row r="55" spans="1:8" ht="13.8" x14ac:dyDescent="0.25">
      <c r="A55" s="43">
        <v>41</v>
      </c>
      <c r="B55" s="857"/>
      <c r="C55" s="20"/>
      <c r="D55" s="410" t="s">
        <v>41</v>
      </c>
      <c r="E55" s="2" t="s">
        <v>42</v>
      </c>
      <c r="F55" s="40">
        <v>5</v>
      </c>
      <c r="G55" s="814" t="s">
        <v>44</v>
      </c>
      <c r="H55" s="815"/>
    </row>
    <row r="56" spans="1:8" ht="13.8" x14ac:dyDescent="0.25">
      <c r="A56" s="44">
        <v>42</v>
      </c>
      <c r="B56" s="857"/>
      <c r="C56" s="20"/>
      <c r="D56" s="410" t="s">
        <v>45</v>
      </c>
      <c r="E56" s="2" t="s">
        <v>42</v>
      </c>
      <c r="F56" s="40">
        <v>5</v>
      </c>
      <c r="G56" s="814" t="s">
        <v>31</v>
      </c>
      <c r="H56" s="815"/>
    </row>
    <row r="57" spans="1:8" ht="16.5" customHeight="1" x14ac:dyDescent="0.25">
      <c r="A57" s="43">
        <v>43</v>
      </c>
      <c r="B57" s="857"/>
      <c r="C57" s="20"/>
      <c r="D57" s="1" t="s">
        <v>136</v>
      </c>
      <c r="E57" s="2"/>
      <c r="F57" s="7"/>
      <c r="G57" s="859" t="s">
        <v>31</v>
      </c>
      <c r="H57" s="860"/>
    </row>
    <row r="58" spans="1:8" ht="15" customHeight="1" x14ac:dyDescent="0.25">
      <c r="A58" s="44">
        <v>44</v>
      </c>
      <c r="B58" s="857"/>
      <c r="C58" s="20"/>
      <c r="D58" s="21" t="s">
        <v>85</v>
      </c>
      <c r="E58" s="20" t="s">
        <v>35</v>
      </c>
      <c r="F58" s="18">
        <v>11</v>
      </c>
      <c r="G58" s="814" t="s">
        <v>48</v>
      </c>
      <c r="H58" s="815"/>
    </row>
    <row r="59" spans="1:8" ht="13.8" x14ac:dyDescent="0.25">
      <c r="A59" s="43">
        <v>45</v>
      </c>
      <c r="B59" s="857"/>
      <c r="C59" s="20" t="s">
        <v>52</v>
      </c>
      <c r="D59" s="21" t="s">
        <v>51</v>
      </c>
      <c r="E59" s="20" t="s">
        <v>35</v>
      </c>
      <c r="F59" s="20" t="s">
        <v>21</v>
      </c>
      <c r="G59" s="861" t="s">
        <v>48</v>
      </c>
      <c r="H59" s="862"/>
    </row>
    <row r="60" spans="1:8" ht="14.4" thickBot="1" x14ac:dyDescent="0.3">
      <c r="A60" s="45">
        <v>46</v>
      </c>
      <c r="B60" s="858"/>
      <c r="C60" s="431"/>
      <c r="D60" s="411" t="s">
        <v>87</v>
      </c>
      <c r="E60" s="39" t="s">
        <v>35</v>
      </c>
      <c r="F60" s="39">
        <v>14</v>
      </c>
      <c r="G60" s="816" t="s">
        <v>62</v>
      </c>
      <c r="H60" s="817"/>
    </row>
    <row r="61" spans="1:8" ht="16.5" customHeight="1" x14ac:dyDescent="0.25">
      <c r="A61" s="43">
        <v>47</v>
      </c>
      <c r="B61" s="853" t="s">
        <v>88</v>
      </c>
      <c r="C61" s="432"/>
      <c r="D61" s="9" t="s">
        <v>27</v>
      </c>
      <c r="E61" s="450" t="s">
        <v>60</v>
      </c>
      <c r="F61" s="8">
        <v>23</v>
      </c>
      <c r="G61" s="818" t="s">
        <v>29</v>
      </c>
      <c r="H61" s="819"/>
    </row>
    <row r="62" spans="1:8" ht="13.8" x14ac:dyDescent="0.25">
      <c r="A62" s="44">
        <v>48</v>
      </c>
      <c r="B62" s="849"/>
      <c r="C62" s="433"/>
      <c r="D62" s="429" t="s">
        <v>83</v>
      </c>
      <c r="E62" s="20" t="s">
        <v>60</v>
      </c>
      <c r="F62" s="20">
        <v>1</v>
      </c>
      <c r="G62" s="814" t="s">
        <v>31</v>
      </c>
      <c r="H62" s="815"/>
    </row>
    <row r="63" spans="1:8" ht="27.6" x14ac:dyDescent="0.25">
      <c r="A63" s="43">
        <v>49</v>
      </c>
      <c r="B63" s="849"/>
      <c r="C63" s="433"/>
      <c r="D63" s="4" t="s">
        <v>34</v>
      </c>
      <c r="E63" s="2" t="s">
        <v>35</v>
      </c>
      <c r="F63" s="11">
        <v>92</v>
      </c>
      <c r="G63" s="814" t="s">
        <v>31</v>
      </c>
      <c r="H63" s="815"/>
    </row>
    <row r="64" spans="1:8" ht="13.8" x14ac:dyDescent="0.25">
      <c r="A64" s="44">
        <v>50</v>
      </c>
      <c r="B64" s="849"/>
      <c r="C64" s="433"/>
      <c r="D64" s="410" t="s">
        <v>41</v>
      </c>
      <c r="E64" s="2" t="s">
        <v>42</v>
      </c>
      <c r="F64" s="40">
        <v>5</v>
      </c>
      <c r="G64" s="814" t="s">
        <v>44</v>
      </c>
      <c r="H64" s="815"/>
    </row>
    <row r="65" spans="1:8" ht="13.8" x14ac:dyDescent="0.25">
      <c r="A65" s="43">
        <v>51</v>
      </c>
      <c r="B65" s="849"/>
      <c r="C65" s="433"/>
      <c r="D65" s="410" t="s">
        <v>45</v>
      </c>
      <c r="E65" s="2" t="s">
        <v>42</v>
      </c>
      <c r="F65" s="40">
        <v>5</v>
      </c>
      <c r="G65" s="814" t="s">
        <v>31</v>
      </c>
      <c r="H65" s="815"/>
    </row>
    <row r="66" spans="1:8" ht="13.8" x14ac:dyDescent="0.25">
      <c r="A66" s="44">
        <v>52</v>
      </c>
      <c r="B66" s="849"/>
      <c r="C66" s="433"/>
      <c r="D66" s="1" t="s">
        <v>136</v>
      </c>
      <c r="E66" s="2"/>
      <c r="F66" s="7"/>
      <c r="G66" s="859" t="s">
        <v>31</v>
      </c>
      <c r="H66" s="860"/>
    </row>
    <row r="67" spans="1:8" ht="15.75" customHeight="1" x14ac:dyDescent="0.25">
      <c r="A67" s="43">
        <v>53</v>
      </c>
      <c r="B67" s="849"/>
      <c r="C67" s="3"/>
      <c r="D67" s="1" t="s">
        <v>30</v>
      </c>
      <c r="E67" s="2" t="s">
        <v>60</v>
      </c>
      <c r="F67" s="2">
        <v>100</v>
      </c>
      <c r="G67" s="814" t="s">
        <v>44</v>
      </c>
      <c r="H67" s="815"/>
    </row>
    <row r="68" spans="1:8" ht="31.5" customHeight="1" thickBot="1" x14ac:dyDescent="0.3">
      <c r="A68" s="45">
        <v>54</v>
      </c>
      <c r="B68" s="850"/>
      <c r="C68" s="431"/>
      <c r="D68" s="434" t="s">
        <v>91</v>
      </c>
      <c r="E68" s="15"/>
      <c r="F68" s="435"/>
      <c r="G68" s="816" t="s">
        <v>31</v>
      </c>
      <c r="H68" s="817"/>
    </row>
    <row r="69" spans="1:8" ht="31.5" customHeight="1" x14ac:dyDescent="0.25">
      <c r="A69" s="43">
        <v>55</v>
      </c>
      <c r="B69" s="853">
        <v>218</v>
      </c>
      <c r="C69" s="436" t="s">
        <v>92</v>
      </c>
      <c r="D69" s="429" t="s">
        <v>83</v>
      </c>
      <c r="E69" s="20" t="s">
        <v>60</v>
      </c>
      <c r="F69" s="20">
        <v>6.5</v>
      </c>
      <c r="G69" s="818" t="s">
        <v>44</v>
      </c>
      <c r="H69" s="819"/>
    </row>
    <row r="70" spans="1:8" ht="30" customHeight="1" x14ac:dyDescent="0.25">
      <c r="A70" s="44">
        <v>56</v>
      </c>
      <c r="B70" s="849"/>
      <c r="C70" s="437" t="s">
        <v>94</v>
      </c>
      <c r="D70" s="438" t="s">
        <v>91</v>
      </c>
      <c r="E70" s="439"/>
      <c r="F70" s="440"/>
      <c r="G70" s="861" t="s">
        <v>31</v>
      </c>
      <c r="H70" s="862"/>
    </row>
    <row r="71" spans="1:8" ht="15" customHeight="1" x14ac:dyDescent="0.25">
      <c r="A71" s="43">
        <v>57</v>
      </c>
      <c r="B71" s="849"/>
      <c r="C71" s="441" t="s">
        <v>95</v>
      </c>
      <c r="D71" s="5" t="s">
        <v>96</v>
      </c>
      <c r="E71" s="7" t="s">
        <v>35</v>
      </c>
      <c r="F71" s="7">
        <v>1</v>
      </c>
      <c r="G71" s="814" t="s">
        <v>48</v>
      </c>
      <c r="H71" s="815"/>
    </row>
    <row r="72" spans="1:8" ht="17.25" customHeight="1" x14ac:dyDescent="0.25">
      <c r="A72" s="44">
        <v>58</v>
      </c>
      <c r="B72" s="849"/>
      <c r="C72" s="437" t="s">
        <v>94</v>
      </c>
      <c r="D72" s="438" t="s">
        <v>98</v>
      </c>
      <c r="E72" s="439" t="s">
        <v>60</v>
      </c>
      <c r="F72" s="404">
        <v>370</v>
      </c>
      <c r="G72" s="814" t="s">
        <v>48</v>
      </c>
      <c r="H72" s="815"/>
    </row>
    <row r="73" spans="1:8" ht="27.6" x14ac:dyDescent="0.25">
      <c r="A73" s="43">
        <v>59</v>
      </c>
      <c r="B73" s="849"/>
      <c r="C73" s="443" t="s">
        <v>92</v>
      </c>
      <c r="D73" s="410" t="s">
        <v>34</v>
      </c>
      <c r="E73" s="444" t="s">
        <v>35</v>
      </c>
      <c r="F73" s="445">
        <v>58</v>
      </c>
      <c r="G73" s="814" t="s">
        <v>31</v>
      </c>
      <c r="H73" s="815"/>
    </row>
    <row r="74" spans="1:8" ht="13.8" x14ac:dyDescent="0.25">
      <c r="A74" s="44">
        <v>60</v>
      </c>
      <c r="B74" s="849"/>
      <c r="C74" s="446" t="s">
        <v>100</v>
      </c>
      <c r="D74" s="1" t="s">
        <v>101</v>
      </c>
      <c r="E74" s="444" t="s">
        <v>60</v>
      </c>
      <c r="F74" s="445">
        <v>3</v>
      </c>
      <c r="G74" s="814"/>
      <c r="H74" s="815"/>
    </row>
    <row r="75" spans="1:8" ht="15" customHeight="1" x14ac:dyDescent="0.25">
      <c r="A75" s="43">
        <v>61</v>
      </c>
      <c r="B75" s="849"/>
      <c r="C75" s="446" t="s">
        <v>102</v>
      </c>
      <c r="D75" s="5" t="s">
        <v>103</v>
      </c>
      <c r="E75" s="2"/>
      <c r="F75" s="2"/>
      <c r="G75" s="859" t="s">
        <v>31</v>
      </c>
      <c r="H75" s="860"/>
    </row>
    <row r="76" spans="1:8" ht="27.6" x14ac:dyDescent="0.25">
      <c r="A76" s="44">
        <v>62</v>
      </c>
      <c r="B76" s="849"/>
      <c r="C76" s="443" t="s">
        <v>92</v>
      </c>
      <c r="D76" s="1" t="s">
        <v>27</v>
      </c>
      <c r="E76" s="2" t="s">
        <v>28</v>
      </c>
      <c r="F76" s="2">
        <v>32</v>
      </c>
      <c r="G76" s="814" t="s">
        <v>29</v>
      </c>
      <c r="H76" s="815"/>
    </row>
    <row r="77" spans="1:8" ht="13.8" x14ac:dyDescent="0.25">
      <c r="A77" s="43">
        <v>63</v>
      </c>
      <c r="B77" s="849"/>
      <c r="C77" s="446" t="s">
        <v>95</v>
      </c>
      <c r="D77" s="5" t="s">
        <v>105</v>
      </c>
      <c r="E77" s="2" t="s">
        <v>60</v>
      </c>
      <c r="F77" s="11">
        <v>102</v>
      </c>
      <c r="G77" s="814" t="s">
        <v>44</v>
      </c>
      <c r="H77" s="815"/>
    </row>
    <row r="78" spans="1:8" ht="13.8" x14ac:dyDescent="0.25">
      <c r="A78" s="44">
        <v>64</v>
      </c>
      <c r="B78" s="849"/>
      <c r="C78" s="446" t="s">
        <v>95</v>
      </c>
      <c r="D78" s="5" t="s">
        <v>107</v>
      </c>
      <c r="E78" s="2" t="s">
        <v>60</v>
      </c>
      <c r="F78" s="11">
        <v>136</v>
      </c>
      <c r="G78" s="814" t="s">
        <v>44</v>
      </c>
      <c r="H78" s="815"/>
    </row>
    <row r="79" spans="1:8" ht="16.5" customHeight="1" x14ac:dyDescent="0.25">
      <c r="A79" s="43">
        <v>65</v>
      </c>
      <c r="B79" s="849"/>
      <c r="C79" s="446" t="s">
        <v>109</v>
      </c>
      <c r="D79" s="5" t="s">
        <v>110</v>
      </c>
      <c r="E79" s="2" t="s">
        <v>60</v>
      </c>
      <c r="F79" s="11">
        <v>83</v>
      </c>
      <c r="G79" s="814" t="s">
        <v>31</v>
      </c>
      <c r="H79" s="815"/>
    </row>
    <row r="80" spans="1:8" ht="13.8" x14ac:dyDescent="0.25">
      <c r="A80" s="44">
        <v>66</v>
      </c>
      <c r="B80" s="849"/>
      <c r="C80" s="417" t="s">
        <v>109</v>
      </c>
      <c r="D80" s="5" t="s">
        <v>112</v>
      </c>
      <c r="E80" s="2" t="s">
        <v>60</v>
      </c>
      <c r="F80" s="11">
        <v>650</v>
      </c>
      <c r="G80" s="814" t="s">
        <v>44</v>
      </c>
      <c r="H80" s="815"/>
    </row>
    <row r="81" spans="1:8" ht="13.8" x14ac:dyDescent="0.25">
      <c r="A81" s="43">
        <v>67</v>
      </c>
      <c r="B81" s="849"/>
      <c r="C81" s="417" t="s">
        <v>114</v>
      </c>
      <c r="D81" s="5" t="s">
        <v>115</v>
      </c>
      <c r="E81" s="2" t="s">
        <v>60</v>
      </c>
      <c r="F81" s="11">
        <v>204</v>
      </c>
      <c r="G81" s="814" t="s">
        <v>48</v>
      </c>
      <c r="H81" s="815"/>
    </row>
    <row r="82" spans="1:8" ht="13.8" x14ac:dyDescent="0.25">
      <c r="A82" s="44">
        <v>68</v>
      </c>
      <c r="B82" s="849"/>
      <c r="C82" s="417" t="s">
        <v>114</v>
      </c>
      <c r="D82" s="5" t="s">
        <v>117</v>
      </c>
      <c r="E82" s="2" t="s">
        <v>60</v>
      </c>
      <c r="F82" s="11">
        <v>202</v>
      </c>
      <c r="G82" s="814" t="s">
        <v>48</v>
      </c>
      <c r="H82" s="815"/>
    </row>
    <row r="83" spans="1:8" ht="13.8" x14ac:dyDescent="0.25">
      <c r="A83" s="43">
        <v>69</v>
      </c>
      <c r="B83" s="849"/>
      <c r="C83" s="417" t="s">
        <v>114</v>
      </c>
      <c r="D83" s="5" t="s">
        <v>119</v>
      </c>
      <c r="E83" s="2" t="s">
        <v>60</v>
      </c>
      <c r="F83" s="11">
        <v>30</v>
      </c>
      <c r="G83" s="814" t="s">
        <v>48</v>
      </c>
      <c r="H83" s="815"/>
    </row>
    <row r="84" spans="1:8" ht="27.6" x14ac:dyDescent="0.25">
      <c r="A84" s="44">
        <v>70</v>
      </c>
      <c r="B84" s="849"/>
      <c r="C84" s="417" t="s">
        <v>100</v>
      </c>
      <c r="D84" s="5" t="s">
        <v>121</v>
      </c>
      <c r="E84" s="2" t="s">
        <v>60</v>
      </c>
      <c r="F84" s="11">
        <v>10</v>
      </c>
      <c r="G84" s="814" t="s">
        <v>62</v>
      </c>
      <c r="H84" s="815"/>
    </row>
    <row r="85" spans="1:8" ht="29.25" customHeight="1" x14ac:dyDescent="0.25">
      <c r="A85" s="43">
        <v>71</v>
      </c>
      <c r="B85" s="854"/>
      <c r="C85" s="417" t="s">
        <v>102</v>
      </c>
      <c r="D85" s="5" t="s">
        <v>122</v>
      </c>
      <c r="E85" s="2" t="s">
        <v>60</v>
      </c>
      <c r="F85" s="11">
        <v>22</v>
      </c>
      <c r="G85" s="814" t="s">
        <v>62</v>
      </c>
      <c r="H85" s="815"/>
    </row>
    <row r="86" spans="1:8" ht="30" customHeight="1" x14ac:dyDescent="0.25">
      <c r="A86" s="44">
        <v>72</v>
      </c>
      <c r="B86" s="854"/>
      <c r="C86" s="443" t="s">
        <v>92</v>
      </c>
      <c r="D86" s="1" t="s">
        <v>136</v>
      </c>
      <c r="E86" s="2"/>
      <c r="F86" s="7"/>
      <c r="G86" s="859" t="s">
        <v>31</v>
      </c>
      <c r="H86" s="860"/>
    </row>
    <row r="87" spans="1:8" ht="29.25" customHeight="1" x14ac:dyDescent="0.25">
      <c r="A87" s="43">
        <v>73</v>
      </c>
      <c r="B87" s="854"/>
      <c r="C87" s="443" t="s">
        <v>92</v>
      </c>
      <c r="D87" s="1" t="s">
        <v>76</v>
      </c>
      <c r="E87" s="2" t="s">
        <v>28</v>
      </c>
      <c r="F87" s="11">
        <v>217</v>
      </c>
      <c r="G87" s="814" t="s">
        <v>31</v>
      </c>
      <c r="H87" s="815"/>
    </row>
    <row r="88" spans="1:8" ht="27.6" x14ac:dyDescent="0.25">
      <c r="A88" s="44">
        <v>74</v>
      </c>
      <c r="B88" s="854"/>
      <c r="C88" s="443" t="s">
        <v>92</v>
      </c>
      <c r="D88" s="1" t="s">
        <v>30</v>
      </c>
      <c r="E88" s="2" t="s">
        <v>28</v>
      </c>
      <c r="F88" s="11">
        <v>100</v>
      </c>
      <c r="G88" s="814" t="s">
        <v>44</v>
      </c>
      <c r="H88" s="815"/>
    </row>
    <row r="89" spans="1:8" ht="13.8" x14ac:dyDescent="0.25">
      <c r="A89" s="43">
        <v>75</v>
      </c>
      <c r="B89" s="854"/>
      <c r="C89" s="443"/>
      <c r="D89" s="410" t="s">
        <v>41</v>
      </c>
      <c r="E89" s="2" t="s">
        <v>42</v>
      </c>
      <c r="F89" s="40">
        <v>10</v>
      </c>
      <c r="G89" s="814" t="s">
        <v>44</v>
      </c>
      <c r="H89" s="815"/>
    </row>
    <row r="90" spans="1:8" ht="13.8" x14ac:dyDescent="0.25">
      <c r="A90" s="44">
        <v>76</v>
      </c>
      <c r="B90" s="854"/>
      <c r="C90" s="443"/>
      <c r="D90" s="410" t="s">
        <v>45</v>
      </c>
      <c r="E90" s="2" t="s">
        <v>42</v>
      </c>
      <c r="F90" s="40">
        <v>10</v>
      </c>
      <c r="G90" s="814" t="s">
        <v>31</v>
      </c>
      <c r="H90" s="815"/>
    </row>
    <row r="91" spans="1:8" ht="13.8" x14ac:dyDescent="0.25">
      <c r="A91" s="43">
        <v>77</v>
      </c>
      <c r="B91" s="854"/>
      <c r="C91" s="443" t="s">
        <v>109</v>
      </c>
      <c r="D91" s="35" t="s">
        <v>125</v>
      </c>
      <c r="E91" s="444" t="s">
        <v>60</v>
      </c>
      <c r="F91" s="445">
        <v>45</v>
      </c>
      <c r="G91" s="814" t="s">
        <v>48</v>
      </c>
      <c r="H91" s="815"/>
    </row>
    <row r="92" spans="1:8" ht="29.25" customHeight="1" x14ac:dyDescent="0.25">
      <c r="A92" s="44">
        <v>78</v>
      </c>
      <c r="B92" s="854"/>
      <c r="C92" s="443" t="s">
        <v>92</v>
      </c>
      <c r="D92" s="410" t="s">
        <v>126</v>
      </c>
      <c r="E92" s="444"/>
      <c r="F92" s="445"/>
      <c r="G92" s="814" t="s">
        <v>62</v>
      </c>
      <c r="H92" s="815"/>
    </row>
    <row r="93" spans="1:8" ht="28.2" thickBot="1" x14ac:dyDescent="0.3">
      <c r="A93" s="45">
        <v>79</v>
      </c>
      <c r="B93" s="855"/>
      <c r="C93" s="448" t="s">
        <v>92</v>
      </c>
      <c r="D93" s="411" t="s">
        <v>87</v>
      </c>
      <c r="E93" s="39" t="s">
        <v>35</v>
      </c>
      <c r="F93" s="39">
        <v>18</v>
      </c>
      <c r="G93" s="816" t="s">
        <v>127</v>
      </c>
      <c r="H93" s="817"/>
    </row>
    <row r="94" spans="1:8" s="30" customFormat="1" ht="16.8" x14ac:dyDescent="0.25">
      <c r="A94" s="22"/>
      <c r="B94" s="25"/>
      <c r="C94" s="22"/>
      <c r="D94" s="48"/>
      <c r="E94" s="22"/>
      <c r="F94" s="47"/>
      <c r="G94" s="22"/>
      <c r="H94" s="22"/>
    </row>
    <row r="95" spans="1:8" s="30" customFormat="1" ht="16.8" x14ac:dyDescent="0.25">
      <c r="A95" s="32"/>
      <c r="C95" s="30" t="s">
        <v>133</v>
      </c>
      <c r="E95" s="32"/>
      <c r="F95" s="32"/>
    </row>
    <row r="96" spans="1:8" s="30" customFormat="1" ht="16.8" x14ac:dyDescent="0.25">
      <c r="A96" s="32"/>
      <c r="C96" s="30" t="s">
        <v>134</v>
      </c>
      <c r="E96" s="32"/>
      <c r="F96" s="32"/>
    </row>
  </sheetData>
  <mergeCells count="95"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G24:H24"/>
    <mergeCell ref="G11:H13"/>
    <mergeCell ref="G14:H14"/>
    <mergeCell ref="G38:H38"/>
    <mergeCell ref="B15:B2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40:H40"/>
    <mergeCell ref="G25:H25"/>
    <mergeCell ref="B26:B41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9:H39"/>
    <mergeCell ref="G55:H55"/>
    <mergeCell ref="G41:H41"/>
    <mergeCell ref="B42:B60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B61:B68"/>
    <mergeCell ref="G61:H61"/>
    <mergeCell ref="G62:H62"/>
    <mergeCell ref="G63:H63"/>
    <mergeCell ref="G64:H64"/>
    <mergeCell ref="G65:H65"/>
    <mergeCell ref="G66:H66"/>
    <mergeCell ref="G67:H67"/>
    <mergeCell ref="G68:H68"/>
    <mergeCell ref="B69:B93"/>
    <mergeCell ref="G69:H69"/>
    <mergeCell ref="G70:H70"/>
    <mergeCell ref="G71:H71"/>
    <mergeCell ref="G72:H72"/>
    <mergeCell ref="G73:H73"/>
    <mergeCell ref="G75:H75"/>
    <mergeCell ref="G77:H77"/>
    <mergeCell ref="G78:H78"/>
    <mergeCell ref="G79:H79"/>
    <mergeCell ref="G92:H92"/>
    <mergeCell ref="G93:H93"/>
    <mergeCell ref="G90:H90"/>
    <mergeCell ref="G91:H91"/>
    <mergeCell ref="G86:H86"/>
    <mergeCell ref="G87:H87"/>
    <mergeCell ref="G88:H88"/>
    <mergeCell ref="G89:H89"/>
    <mergeCell ref="G80:H80"/>
    <mergeCell ref="G81:H81"/>
    <mergeCell ref="G82:H82"/>
    <mergeCell ref="G83:H83"/>
    <mergeCell ref="G84:H84"/>
    <mergeCell ref="G85:H85"/>
    <mergeCell ref="G74:H74"/>
    <mergeCell ref="G76:H76"/>
    <mergeCell ref="G56:H56"/>
    <mergeCell ref="G57:H57"/>
    <mergeCell ref="G58:H58"/>
    <mergeCell ref="G59:H59"/>
    <mergeCell ref="G60:H60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9"/>
  <sheetViews>
    <sheetView topLeftCell="A76" workbookViewId="0">
      <selection activeCell="R84" sqref="R84"/>
    </sheetView>
  </sheetViews>
  <sheetFormatPr defaultRowHeight="13.2" x14ac:dyDescent="0.25"/>
  <cols>
    <col min="2" max="2" width="14" customWidth="1"/>
    <col min="3" max="3" width="17.109375" customWidth="1"/>
    <col min="4" max="4" width="31.5546875" customWidth="1"/>
    <col min="5" max="5" width="16.33203125" customWidth="1"/>
    <col min="7" max="7" width="17.33203125" customWidth="1"/>
  </cols>
  <sheetData>
    <row r="1" spans="1:7" ht="16.8" x14ac:dyDescent="0.25">
      <c r="A1" s="22"/>
      <c r="B1" s="23"/>
      <c r="C1" s="23" t="s">
        <v>0</v>
      </c>
      <c r="D1" s="23"/>
      <c r="E1" s="22"/>
      <c r="F1" s="22"/>
      <c r="G1" s="23"/>
    </row>
    <row r="2" spans="1:7" ht="16.8" x14ac:dyDescent="0.25">
      <c r="A2" s="22"/>
      <c r="B2" s="23"/>
      <c r="C2" s="23" t="s">
        <v>1</v>
      </c>
      <c r="D2" s="23"/>
      <c r="E2" s="22"/>
      <c r="F2" s="22"/>
      <c r="G2" s="23"/>
    </row>
    <row r="3" spans="1:7" ht="16.8" x14ac:dyDescent="0.25">
      <c r="A3" s="22"/>
      <c r="B3" s="23"/>
      <c r="C3" s="23" t="s">
        <v>2</v>
      </c>
      <c r="D3" s="23"/>
      <c r="E3" s="22"/>
      <c r="F3" s="22"/>
      <c r="G3" s="23"/>
    </row>
    <row r="4" spans="1:7" ht="16.8" x14ac:dyDescent="0.25">
      <c r="A4" s="22"/>
      <c r="B4" s="23"/>
      <c r="C4" s="23" t="s">
        <v>3</v>
      </c>
      <c r="D4" s="23"/>
      <c r="E4" s="22"/>
      <c r="F4" s="22"/>
      <c r="G4" s="23"/>
    </row>
    <row r="5" spans="1:7" ht="16.8" x14ac:dyDescent="0.25">
      <c r="A5" s="22"/>
      <c r="B5" s="23"/>
      <c r="C5" s="23" t="s">
        <v>173</v>
      </c>
      <c r="D5" s="23" t="s">
        <v>292</v>
      </c>
      <c r="E5" s="22"/>
      <c r="F5" s="22"/>
      <c r="G5" s="23"/>
    </row>
    <row r="6" spans="1:7" ht="3.75" customHeight="1" x14ac:dyDescent="0.25">
      <c r="A6" s="405"/>
      <c r="E6" s="405"/>
      <c r="F6" s="405"/>
    </row>
    <row r="7" spans="1:7" ht="16.8" x14ac:dyDescent="0.25">
      <c r="A7" s="834" t="s">
        <v>5</v>
      </c>
      <c r="B7" s="834"/>
      <c r="C7" s="834"/>
      <c r="D7" s="834"/>
      <c r="E7" s="834"/>
      <c r="F7" s="834"/>
    </row>
    <row r="8" spans="1:7" ht="16.8" x14ac:dyDescent="0.25">
      <c r="A8" s="834" t="s">
        <v>6</v>
      </c>
      <c r="B8" s="834"/>
      <c r="C8" s="834"/>
      <c r="D8" s="834"/>
      <c r="E8" s="834"/>
      <c r="F8" s="834"/>
    </row>
    <row r="9" spans="1:7" ht="17.25" customHeight="1" thickBot="1" x14ac:dyDescent="0.3">
      <c r="A9" s="834" t="s">
        <v>293</v>
      </c>
      <c r="B9" s="834"/>
      <c r="C9" s="834"/>
      <c r="D9" s="834"/>
      <c r="E9" s="834"/>
      <c r="F9" s="834"/>
    </row>
    <row r="10" spans="1:7" ht="13.8" hidden="1" thickBot="1" x14ac:dyDescent="0.3">
      <c r="A10" s="405"/>
      <c r="E10" s="405"/>
      <c r="F10" s="405"/>
    </row>
    <row r="11" spans="1:7" ht="12.75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16</v>
      </c>
    </row>
    <row r="12" spans="1:7" ht="12.75" customHeight="1" x14ac:dyDescent="0.25">
      <c r="A12" s="836"/>
      <c r="B12" s="843"/>
      <c r="C12" s="836"/>
      <c r="D12" s="846"/>
      <c r="E12" s="836"/>
      <c r="F12" s="843"/>
      <c r="G12" s="836"/>
    </row>
    <row r="13" spans="1:7" ht="26.25" customHeight="1" thickBot="1" x14ac:dyDescent="0.3">
      <c r="A13" s="837"/>
      <c r="B13" s="844"/>
      <c r="C13" s="837"/>
      <c r="D13" s="847"/>
      <c r="E13" s="837"/>
      <c r="F13" s="844"/>
      <c r="G13" s="837"/>
    </row>
    <row r="14" spans="1:7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</row>
    <row r="15" spans="1:7" ht="27.6" x14ac:dyDescent="0.25">
      <c r="A15" s="82">
        <v>1</v>
      </c>
      <c r="B15" s="835" t="s">
        <v>71</v>
      </c>
      <c r="C15" s="49">
        <v>3</v>
      </c>
      <c r="D15" s="464" t="s">
        <v>41</v>
      </c>
      <c r="E15" s="450" t="s">
        <v>35</v>
      </c>
      <c r="F15" s="519">
        <v>1</v>
      </c>
      <c r="G15" s="535" t="s">
        <v>164</v>
      </c>
    </row>
    <row r="16" spans="1:7" ht="13.8" x14ac:dyDescent="0.25">
      <c r="A16" s="85">
        <v>2</v>
      </c>
      <c r="B16" s="836"/>
      <c r="C16" s="538" t="s">
        <v>26</v>
      </c>
      <c r="D16" s="143" t="s">
        <v>157</v>
      </c>
      <c r="E16" s="465" t="s">
        <v>294</v>
      </c>
      <c r="F16" s="504">
        <v>5</v>
      </c>
      <c r="G16" s="536" t="s">
        <v>164</v>
      </c>
    </row>
    <row r="17" spans="1:7" ht="13.8" x14ac:dyDescent="0.25">
      <c r="A17" s="85">
        <v>3</v>
      </c>
      <c r="B17" s="836"/>
      <c r="C17" s="538" t="s">
        <v>52</v>
      </c>
      <c r="D17" s="144" t="s">
        <v>295</v>
      </c>
      <c r="E17" s="465" t="s">
        <v>63</v>
      </c>
      <c r="F17" s="78">
        <v>3</v>
      </c>
      <c r="G17" s="536" t="s">
        <v>29</v>
      </c>
    </row>
    <row r="18" spans="1:7" ht="16.8" x14ac:dyDescent="0.25">
      <c r="A18" s="85">
        <v>4</v>
      </c>
      <c r="B18" s="836"/>
      <c r="C18" s="44" t="s">
        <v>52</v>
      </c>
      <c r="D18" s="4" t="s">
        <v>27</v>
      </c>
      <c r="E18" s="46" t="s">
        <v>28</v>
      </c>
      <c r="F18" s="79">
        <v>51</v>
      </c>
      <c r="G18" s="536" t="s">
        <v>29</v>
      </c>
    </row>
    <row r="19" spans="1:7" ht="13.8" x14ac:dyDescent="0.25">
      <c r="A19" s="85">
        <v>5</v>
      </c>
      <c r="B19" s="836"/>
      <c r="C19" s="537" t="s">
        <v>199</v>
      </c>
      <c r="D19" s="4" t="s">
        <v>200</v>
      </c>
      <c r="E19" s="46" t="s">
        <v>201</v>
      </c>
      <c r="F19" s="79">
        <v>27</v>
      </c>
      <c r="G19" s="536" t="s">
        <v>29</v>
      </c>
    </row>
    <row r="20" spans="1:7" ht="27.6" x14ac:dyDescent="0.25">
      <c r="A20" s="85">
        <v>6</v>
      </c>
      <c r="B20" s="836"/>
      <c r="C20" s="44"/>
      <c r="D20" s="4" t="s">
        <v>202</v>
      </c>
      <c r="E20" s="46"/>
      <c r="F20" s="79"/>
      <c r="G20" s="536" t="s">
        <v>29</v>
      </c>
    </row>
    <row r="21" spans="1:7" ht="13.8" x14ac:dyDescent="0.25">
      <c r="A21" s="85">
        <v>7</v>
      </c>
      <c r="B21" s="836"/>
      <c r="C21" s="537" t="s">
        <v>199</v>
      </c>
      <c r="D21" s="74" t="s">
        <v>83</v>
      </c>
      <c r="E21" s="46" t="s">
        <v>60</v>
      </c>
      <c r="F21" s="79">
        <v>2</v>
      </c>
      <c r="G21" s="536" t="s">
        <v>31</v>
      </c>
    </row>
    <row r="22" spans="1:7" ht="27.6" x14ac:dyDescent="0.25">
      <c r="A22" s="85">
        <v>8</v>
      </c>
      <c r="B22" s="836"/>
      <c r="C22" s="44"/>
      <c r="D22" s="4" t="s">
        <v>297</v>
      </c>
      <c r="E22" s="46" t="s">
        <v>28</v>
      </c>
      <c r="F22" s="79">
        <v>61.6</v>
      </c>
      <c r="G22" s="536" t="s">
        <v>31</v>
      </c>
    </row>
    <row r="23" spans="1:7" ht="27.6" x14ac:dyDescent="0.25">
      <c r="A23" s="85">
        <v>9</v>
      </c>
      <c r="B23" s="836"/>
      <c r="C23" s="44"/>
      <c r="D23" s="4" t="s">
        <v>40</v>
      </c>
      <c r="E23" s="46"/>
      <c r="F23" s="79"/>
      <c r="G23" s="536" t="s">
        <v>31</v>
      </c>
    </row>
    <row r="24" spans="1:7" ht="41.4" x14ac:dyDescent="0.25">
      <c r="A24" s="85">
        <v>10</v>
      </c>
      <c r="B24" s="836"/>
      <c r="C24" s="43"/>
      <c r="D24" s="74" t="s">
        <v>176</v>
      </c>
      <c r="E24" s="46" t="s">
        <v>35</v>
      </c>
      <c r="F24" s="494">
        <v>84</v>
      </c>
      <c r="G24" s="536" t="s">
        <v>31</v>
      </c>
    </row>
    <row r="25" spans="1:7" ht="13.8" x14ac:dyDescent="0.25">
      <c r="A25" s="85">
        <v>11</v>
      </c>
      <c r="B25" s="836"/>
      <c r="C25" s="538" t="s">
        <v>52</v>
      </c>
      <c r="D25" s="74" t="s">
        <v>204</v>
      </c>
      <c r="E25" s="46" t="s">
        <v>201</v>
      </c>
      <c r="F25" s="494">
        <v>53</v>
      </c>
      <c r="G25" s="536" t="s">
        <v>31</v>
      </c>
    </row>
    <row r="26" spans="1:7" ht="27.6" x14ac:dyDescent="0.25">
      <c r="A26" s="85">
        <v>12</v>
      </c>
      <c r="B26" s="836"/>
      <c r="C26" s="538" t="s">
        <v>52</v>
      </c>
      <c r="D26" s="74" t="s">
        <v>301</v>
      </c>
      <c r="E26" s="46" t="s">
        <v>60</v>
      </c>
      <c r="F26" s="494">
        <v>177.1</v>
      </c>
      <c r="G26" s="536" t="s">
        <v>31</v>
      </c>
    </row>
    <row r="27" spans="1:7" ht="13.8" x14ac:dyDescent="0.25">
      <c r="A27" s="85">
        <v>13</v>
      </c>
      <c r="B27" s="836"/>
      <c r="C27" s="43"/>
      <c r="D27" s="4" t="s">
        <v>45</v>
      </c>
      <c r="E27" s="46" t="s">
        <v>42</v>
      </c>
      <c r="F27" s="78">
        <v>5</v>
      </c>
      <c r="G27" s="536" t="s">
        <v>164</v>
      </c>
    </row>
    <row r="28" spans="1:7" ht="27.6" x14ac:dyDescent="0.25">
      <c r="A28" s="85">
        <v>14</v>
      </c>
      <c r="B28" s="836"/>
      <c r="C28" s="538" t="s">
        <v>52</v>
      </c>
      <c r="D28" s="486" t="s">
        <v>144</v>
      </c>
      <c r="E28" s="46" t="s">
        <v>60</v>
      </c>
      <c r="F28" s="502">
        <v>12</v>
      </c>
      <c r="G28" s="536" t="s">
        <v>44</v>
      </c>
    </row>
    <row r="29" spans="1:7" ht="27.6" x14ac:dyDescent="0.25">
      <c r="A29" s="85">
        <v>15</v>
      </c>
      <c r="B29" s="836"/>
      <c r="C29" s="43"/>
      <c r="D29" s="421" t="s">
        <v>209</v>
      </c>
      <c r="E29" s="46" t="s">
        <v>60</v>
      </c>
      <c r="F29" s="492">
        <v>14</v>
      </c>
      <c r="G29" s="536" t="s">
        <v>44</v>
      </c>
    </row>
    <row r="30" spans="1:7" ht="27.6" x14ac:dyDescent="0.25">
      <c r="A30" s="85">
        <v>16</v>
      </c>
      <c r="B30" s="836"/>
      <c r="C30" s="538" t="s">
        <v>52</v>
      </c>
      <c r="D30" s="421" t="s">
        <v>303</v>
      </c>
      <c r="E30" s="46" t="s">
        <v>35</v>
      </c>
      <c r="F30" s="492">
        <v>3</v>
      </c>
      <c r="G30" s="536" t="s">
        <v>44</v>
      </c>
    </row>
    <row r="31" spans="1:7" ht="13.8" x14ac:dyDescent="0.25">
      <c r="A31" s="85">
        <v>17</v>
      </c>
      <c r="B31" s="836"/>
      <c r="C31" s="538" t="s">
        <v>52</v>
      </c>
      <c r="D31" s="421" t="s">
        <v>211</v>
      </c>
      <c r="E31" s="46" t="s">
        <v>201</v>
      </c>
      <c r="F31" s="492">
        <v>30</v>
      </c>
      <c r="G31" s="536" t="s">
        <v>48</v>
      </c>
    </row>
    <row r="32" spans="1:7" ht="13.8" x14ac:dyDescent="0.25">
      <c r="A32" s="85">
        <v>18</v>
      </c>
      <c r="B32" s="836"/>
      <c r="C32" s="44" t="s">
        <v>52</v>
      </c>
      <c r="D32" s="4" t="s">
        <v>51</v>
      </c>
      <c r="E32" s="46" t="s">
        <v>35</v>
      </c>
      <c r="F32" s="78">
        <v>3</v>
      </c>
      <c r="G32" s="536" t="s">
        <v>48</v>
      </c>
    </row>
    <row r="33" spans="1:7" ht="13.8" x14ac:dyDescent="0.25">
      <c r="A33" s="85">
        <v>19</v>
      </c>
      <c r="B33" s="836"/>
      <c r="C33" s="539">
        <v>3</v>
      </c>
      <c r="D33" s="486" t="s">
        <v>64</v>
      </c>
      <c r="E33" s="501" t="s">
        <v>60</v>
      </c>
      <c r="F33" s="522">
        <v>2963</v>
      </c>
      <c r="G33" s="637" t="s">
        <v>62</v>
      </c>
    </row>
    <row r="34" spans="1:7" ht="13.8" x14ac:dyDescent="0.25">
      <c r="A34" s="85">
        <v>20</v>
      </c>
      <c r="B34" s="836"/>
      <c r="C34" s="44">
        <v>3</v>
      </c>
      <c r="D34" s="4" t="s">
        <v>305</v>
      </c>
      <c r="E34" s="46" t="s">
        <v>60</v>
      </c>
      <c r="F34" s="78">
        <v>371</v>
      </c>
      <c r="G34" s="536" t="s">
        <v>62</v>
      </c>
    </row>
    <row r="35" spans="1:7" ht="27.6" x14ac:dyDescent="0.25">
      <c r="A35" s="85">
        <v>21</v>
      </c>
      <c r="B35" s="836"/>
      <c r="C35" s="44">
        <v>3</v>
      </c>
      <c r="D35" s="4" t="s">
        <v>213</v>
      </c>
      <c r="E35" s="46" t="s">
        <v>60</v>
      </c>
      <c r="F35" s="78">
        <v>74</v>
      </c>
      <c r="G35" s="536" t="s">
        <v>62</v>
      </c>
    </row>
    <row r="36" spans="1:7" ht="27.6" x14ac:dyDescent="0.25">
      <c r="A36" s="85">
        <v>22</v>
      </c>
      <c r="B36" s="836"/>
      <c r="C36" s="44">
        <v>3</v>
      </c>
      <c r="D36" s="4" t="s">
        <v>307</v>
      </c>
      <c r="E36" s="491" t="s">
        <v>201</v>
      </c>
      <c r="F36" s="504">
        <v>96</v>
      </c>
      <c r="G36" s="536" t="s">
        <v>62</v>
      </c>
    </row>
    <row r="37" spans="1:7" ht="13.8" x14ac:dyDescent="0.25">
      <c r="A37" s="85">
        <v>23</v>
      </c>
      <c r="B37" s="836"/>
      <c r="C37" s="538" t="s">
        <v>52</v>
      </c>
      <c r="D37" s="421" t="s">
        <v>142</v>
      </c>
      <c r="E37" s="491" t="s">
        <v>60</v>
      </c>
      <c r="F37" s="504">
        <v>18</v>
      </c>
      <c r="G37" s="536" t="s">
        <v>62</v>
      </c>
    </row>
    <row r="38" spans="1:7" ht="27.6" x14ac:dyDescent="0.25">
      <c r="A38" s="85">
        <v>24</v>
      </c>
      <c r="B38" s="836"/>
      <c r="C38" s="44">
        <v>3</v>
      </c>
      <c r="D38" s="421" t="s">
        <v>215</v>
      </c>
      <c r="E38" s="491" t="s">
        <v>60</v>
      </c>
      <c r="F38" s="504">
        <v>95</v>
      </c>
      <c r="G38" s="536" t="s">
        <v>62</v>
      </c>
    </row>
    <row r="39" spans="1:7" ht="13.8" x14ac:dyDescent="0.25">
      <c r="A39" s="85">
        <v>25</v>
      </c>
      <c r="B39" s="836"/>
      <c r="C39" s="537" t="s">
        <v>21</v>
      </c>
      <c r="D39" s="421" t="s">
        <v>217</v>
      </c>
      <c r="E39" s="491" t="s">
        <v>60</v>
      </c>
      <c r="F39" s="504">
        <v>15</v>
      </c>
      <c r="G39" s="536" t="s">
        <v>62</v>
      </c>
    </row>
    <row r="40" spans="1:7" ht="27.6" x14ac:dyDescent="0.25">
      <c r="A40" s="85">
        <v>26</v>
      </c>
      <c r="B40" s="836"/>
      <c r="C40" s="537"/>
      <c r="D40" s="421" t="s">
        <v>311</v>
      </c>
      <c r="E40" s="491" t="s">
        <v>60</v>
      </c>
      <c r="F40" s="504">
        <v>11</v>
      </c>
      <c r="G40" s="536" t="s">
        <v>48</v>
      </c>
    </row>
    <row r="41" spans="1:7" ht="27.6" x14ac:dyDescent="0.25">
      <c r="A41" s="85">
        <v>27</v>
      </c>
      <c r="B41" s="836"/>
      <c r="C41" s="537"/>
      <c r="D41" s="421" t="s">
        <v>313</v>
      </c>
      <c r="E41" s="491" t="s">
        <v>60</v>
      </c>
      <c r="F41" s="504">
        <v>91</v>
      </c>
      <c r="G41" s="536" t="s">
        <v>48</v>
      </c>
    </row>
    <row r="42" spans="1:7" ht="27.6" x14ac:dyDescent="0.25">
      <c r="A42" s="85">
        <v>28</v>
      </c>
      <c r="B42" s="836"/>
      <c r="C42" s="537"/>
      <c r="D42" s="421" t="s">
        <v>315</v>
      </c>
      <c r="E42" s="491" t="s">
        <v>60</v>
      </c>
      <c r="F42" s="504">
        <v>33</v>
      </c>
      <c r="G42" s="536" t="s">
        <v>48</v>
      </c>
    </row>
    <row r="43" spans="1:7" ht="13.8" x14ac:dyDescent="0.25">
      <c r="A43" s="85">
        <v>29</v>
      </c>
      <c r="B43" s="836"/>
      <c r="C43" s="537"/>
      <c r="D43" s="421" t="s">
        <v>317</v>
      </c>
      <c r="E43" s="491" t="s">
        <v>60</v>
      </c>
      <c r="F43" s="504">
        <v>81</v>
      </c>
      <c r="G43" s="536" t="s">
        <v>48</v>
      </c>
    </row>
    <row r="44" spans="1:7" ht="13.8" x14ac:dyDescent="0.25">
      <c r="A44" s="85">
        <v>30</v>
      </c>
      <c r="B44" s="836"/>
      <c r="C44" s="537"/>
      <c r="D44" s="421" t="s">
        <v>319</v>
      </c>
      <c r="E44" s="491" t="s">
        <v>60</v>
      </c>
      <c r="F44" s="504">
        <v>234</v>
      </c>
      <c r="G44" s="536" t="s">
        <v>48</v>
      </c>
    </row>
    <row r="45" spans="1:7" ht="13.8" x14ac:dyDescent="0.25">
      <c r="A45" s="85">
        <v>31</v>
      </c>
      <c r="B45" s="836"/>
      <c r="C45" s="537" t="s">
        <v>199</v>
      </c>
      <c r="D45" s="421" t="s">
        <v>219</v>
      </c>
      <c r="E45" s="491" t="s">
        <v>60</v>
      </c>
      <c r="F45" s="504">
        <v>5</v>
      </c>
      <c r="G45" s="536" t="s">
        <v>62</v>
      </c>
    </row>
    <row r="46" spans="1:7" ht="14.4" thickBot="1" x14ac:dyDescent="0.3">
      <c r="A46" s="85">
        <v>32</v>
      </c>
      <c r="B46" s="836"/>
      <c r="C46" s="537" t="s">
        <v>199</v>
      </c>
      <c r="D46" s="4" t="s">
        <v>87</v>
      </c>
      <c r="E46" s="46" t="s">
        <v>35</v>
      </c>
      <c r="F46" s="78">
        <v>16</v>
      </c>
      <c r="G46" s="536" t="s">
        <v>62</v>
      </c>
    </row>
    <row r="47" spans="1:7" ht="13.8" x14ac:dyDescent="0.25">
      <c r="A47" s="82">
        <v>34</v>
      </c>
      <c r="B47" s="937" t="s">
        <v>88</v>
      </c>
      <c r="C47" s="49"/>
      <c r="D47" s="483" t="s">
        <v>221</v>
      </c>
      <c r="E47" s="450" t="s">
        <v>60</v>
      </c>
      <c r="F47" s="77">
        <v>3</v>
      </c>
      <c r="G47" s="535" t="s">
        <v>164</v>
      </c>
    </row>
    <row r="48" spans="1:7" ht="27.6" x14ac:dyDescent="0.25">
      <c r="A48" s="85">
        <v>35</v>
      </c>
      <c r="B48" s="846"/>
      <c r="C48" s="43"/>
      <c r="D48" s="74" t="s">
        <v>41</v>
      </c>
      <c r="E48" s="465" t="s">
        <v>42</v>
      </c>
      <c r="F48" s="494">
        <v>5</v>
      </c>
      <c r="G48" s="536" t="s">
        <v>164</v>
      </c>
    </row>
    <row r="49" spans="1:7" ht="13.8" x14ac:dyDescent="0.25">
      <c r="A49" s="85">
        <v>36</v>
      </c>
      <c r="B49" s="846"/>
      <c r="C49" s="43"/>
      <c r="D49" s="74" t="s">
        <v>295</v>
      </c>
      <c r="E49" s="465"/>
      <c r="F49" s="494">
        <v>1</v>
      </c>
      <c r="G49" s="536" t="s">
        <v>29</v>
      </c>
    </row>
    <row r="50" spans="1:7" ht="16.8" x14ac:dyDescent="0.25">
      <c r="A50" s="85">
        <v>37</v>
      </c>
      <c r="B50" s="846"/>
      <c r="C50" s="43"/>
      <c r="D50" s="74" t="s">
        <v>27</v>
      </c>
      <c r="E50" s="465" t="s">
        <v>28</v>
      </c>
      <c r="F50" s="494">
        <v>9</v>
      </c>
      <c r="G50" s="536" t="s">
        <v>29</v>
      </c>
    </row>
    <row r="51" spans="1:7" ht="27.6" x14ac:dyDescent="0.25">
      <c r="A51" s="85">
        <v>38</v>
      </c>
      <c r="B51" s="846"/>
      <c r="C51" s="43"/>
      <c r="D51" s="4" t="s">
        <v>202</v>
      </c>
      <c r="E51" s="46"/>
      <c r="F51" s="79"/>
      <c r="G51" s="536" t="s">
        <v>29</v>
      </c>
    </row>
    <row r="52" spans="1:7" ht="13.8" x14ac:dyDescent="0.25">
      <c r="A52" s="85">
        <v>39</v>
      </c>
      <c r="B52" s="846"/>
      <c r="C52" s="43"/>
      <c r="D52" s="421" t="s">
        <v>200</v>
      </c>
      <c r="E52" s="46" t="s">
        <v>201</v>
      </c>
      <c r="F52" s="492">
        <v>9</v>
      </c>
      <c r="G52" s="536" t="s">
        <v>29</v>
      </c>
    </row>
    <row r="53" spans="1:7" ht="41.4" x14ac:dyDescent="0.25">
      <c r="A53" s="85">
        <v>40</v>
      </c>
      <c r="B53" s="846"/>
      <c r="C53" s="43"/>
      <c r="D53" s="421" t="s">
        <v>176</v>
      </c>
      <c r="E53" s="46" t="s">
        <v>35</v>
      </c>
      <c r="F53" s="492">
        <v>115</v>
      </c>
      <c r="G53" s="536" t="s">
        <v>31</v>
      </c>
    </row>
    <row r="54" spans="1:7" ht="13.8" x14ac:dyDescent="0.25">
      <c r="A54" s="85">
        <v>41</v>
      </c>
      <c r="B54" s="846"/>
      <c r="C54" s="43"/>
      <c r="D54" s="421" t="s">
        <v>45</v>
      </c>
      <c r="E54" s="46" t="s">
        <v>42</v>
      </c>
      <c r="F54" s="492">
        <v>5</v>
      </c>
      <c r="G54" s="536" t="s">
        <v>31</v>
      </c>
    </row>
    <row r="55" spans="1:7" ht="27.6" x14ac:dyDescent="0.25">
      <c r="A55" s="85">
        <v>42</v>
      </c>
      <c r="B55" s="846"/>
      <c r="C55" s="139"/>
      <c r="D55" s="4" t="s">
        <v>91</v>
      </c>
      <c r="E55" s="46"/>
      <c r="F55" s="492"/>
      <c r="G55" s="536" t="s">
        <v>31</v>
      </c>
    </row>
    <row r="56" spans="1:7" ht="13.8" x14ac:dyDescent="0.25">
      <c r="A56" s="85">
        <v>43</v>
      </c>
      <c r="B56" s="846"/>
      <c r="C56" s="43"/>
      <c r="D56" s="74" t="s">
        <v>175</v>
      </c>
      <c r="E56" s="46" t="s">
        <v>60</v>
      </c>
      <c r="F56" s="492">
        <v>13</v>
      </c>
      <c r="G56" s="536" t="s">
        <v>44</v>
      </c>
    </row>
    <row r="57" spans="1:7" ht="13.8" x14ac:dyDescent="0.25">
      <c r="A57" s="85">
        <v>44</v>
      </c>
      <c r="B57" s="846"/>
      <c r="C57" s="43"/>
      <c r="D57" s="421" t="s">
        <v>98</v>
      </c>
      <c r="E57" s="46" t="s">
        <v>60</v>
      </c>
      <c r="F57" s="492">
        <v>78</v>
      </c>
      <c r="G57" s="536" t="s">
        <v>44</v>
      </c>
    </row>
    <row r="58" spans="1:7" ht="27.6" x14ac:dyDescent="0.25">
      <c r="A58" s="85">
        <v>45</v>
      </c>
      <c r="B58" s="846"/>
      <c r="C58" s="539"/>
      <c r="D58" s="421" t="s">
        <v>215</v>
      </c>
      <c r="E58" s="46" t="s">
        <v>60</v>
      </c>
      <c r="F58" s="492">
        <v>71</v>
      </c>
      <c r="G58" s="536" t="s">
        <v>44</v>
      </c>
    </row>
    <row r="59" spans="1:7" ht="13.8" x14ac:dyDescent="0.25">
      <c r="A59" s="85">
        <v>46</v>
      </c>
      <c r="B59" s="846"/>
      <c r="C59" s="44"/>
      <c r="D59" s="4" t="s">
        <v>64</v>
      </c>
      <c r="E59" s="46" t="s">
        <v>60</v>
      </c>
      <c r="F59" s="492">
        <v>1050</v>
      </c>
      <c r="G59" s="536" t="s">
        <v>44</v>
      </c>
    </row>
    <row r="60" spans="1:7" ht="13.8" x14ac:dyDescent="0.25">
      <c r="A60" s="85">
        <v>47</v>
      </c>
      <c r="B60" s="846"/>
      <c r="C60" s="507"/>
      <c r="D60" s="421" t="s">
        <v>305</v>
      </c>
      <c r="E60" s="46" t="s">
        <v>60</v>
      </c>
      <c r="F60" s="492">
        <v>131</v>
      </c>
      <c r="G60" s="536" t="s">
        <v>44</v>
      </c>
    </row>
    <row r="61" spans="1:7" ht="27.6" x14ac:dyDescent="0.25">
      <c r="A61" s="85">
        <v>48</v>
      </c>
      <c r="B61" s="846"/>
      <c r="C61" s="507"/>
      <c r="D61" s="4" t="s">
        <v>213</v>
      </c>
      <c r="E61" s="46" t="s">
        <v>60</v>
      </c>
      <c r="F61" s="492">
        <v>41</v>
      </c>
      <c r="G61" s="536" t="s">
        <v>44</v>
      </c>
    </row>
    <row r="62" spans="1:7" ht="27.6" x14ac:dyDescent="0.25">
      <c r="A62" s="85">
        <v>49</v>
      </c>
      <c r="B62" s="846"/>
      <c r="C62" s="507"/>
      <c r="D62" s="4" t="s">
        <v>307</v>
      </c>
      <c r="E62" s="46" t="s">
        <v>327</v>
      </c>
      <c r="F62" s="492">
        <v>27</v>
      </c>
      <c r="G62" s="536" t="s">
        <v>44</v>
      </c>
    </row>
    <row r="63" spans="1:7" ht="13.8" x14ac:dyDescent="0.25">
      <c r="A63" s="85">
        <v>50</v>
      </c>
      <c r="B63" s="846"/>
      <c r="C63" s="507"/>
      <c r="D63" s="421" t="s">
        <v>142</v>
      </c>
      <c r="E63" s="46" t="s">
        <v>60</v>
      </c>
      <c r="F63" s="492">
        <v>15</v>
      </c>
      <c r="G63" s="536" t="s">
        <v>44</v>
      </c>
    </row>
    <row r="64" spans="1:7" ht="14.4" thickBot="1" x14ac:dyDescent="0.3">
      <c r="A64" s="85">
        <v>51</v>
      </c>
      <c r="B64" s="846"/>
      <c r="C64" s="44"/>
      <c r="D64" s="4" t="s">
        <v>219</v>
      </c>
      <c r="E64" s="46" t="s">
        <v>60</v>
      </c>
      <c r="F64" s="79">
        <v>3</v>
      </c>
      <c r="G64" s="536" t="s">
        <v>62</v>
      </c>
    </row>
    <row r="65" spans="1:7" ht="13.8" x14ac:dyDescent="0.25">
      <c r="A65" s="82">
        <v>52</v>
      </c>
      <c r="B65" s="926">
        <v>218</v>
      </c>
      <c r="C65" s="638" t="s">
        <v>330</v>
      </c>
      <c r="D65" s="486" t="s">
        <v>331</v>
      </c>
      <c r="E65" s="501" t="s">
        <v>201</v>
      </c>
      <c r="F65" s="502">
        <v>14</v>
      </c>
      <c r="G65" s="543" t="s">
        <v>164</v>
      </c>
    </row>
    <row r="66" spans="1:7" ht="27.6" x14ac:dyDescent="0.25">
      <c r="A66" s="85">
        <v>53</v>
      </c>
      <c r="B66" s="927"/>
      <c r="C66" s="490"/>
      <c r="D66" s="4" t="s">
        <v>41</v>
      </c>
      <c r="E66" s="491" t="s">
        <v>42</v>
      </c>
      <c r="F66" s="492">
        <v>5</v>
      </c>
      <c r="G66" s="536" t="s">
        <v>164</v>
      </c>
    </row>
    <row r="67" spans="1:7" ht="13.8" x14ac:dyDescent="0.25">
      <c r="A67" s="85">
        <v>54</v>
      </c>
      <c r="B67" s="927"/>
      <c r="C67" s="490"/>
      <c r="D67" s="74" t="s">
        <v>45</v>
      </c>
      <c r="E67" s="491" t="s">
        <v>42</v>
      </c>
      <c r="F67" s="492">
        <v>5</v>
      </c>
      <c r="G67" s="536" t="s">
        <v>164</v>
      </c>
    </row>
    <row r="68" spans="1:7" ht="27.6" x14ac:dyDescent="0.25">
      <c r="A68" s="85">
        <v>55</v>
      </c>
      <c r="B68" s="927"/>
      <c r="C68" s="490"/>
      <c r="D68" s="4" t="s">
        <v>202</v>
      </c>
      <c r="E68" s="491"/>
      <c r="F68" s="492"/>
      <c r="G68" s="536" t="s">
        <v>29</v>
      </c>
    </row>
    <row r="69" spans="1:7" ht="16.8" x14ac:dyDescent="0.25">
      <c r="A69" s="85">
        <v>56</v>
      </c>
      <c r="B69" s="927"/>
      <c r="C69" s="490"/>
      <c r="D69" s="4" t="s">
        <v>335</v>
      </c>
      <c r="E69" s="491" t="s">
        <v>28</v>
      </c>
      <c r="F69" s="492">
        <v>140</v>
      </c>
      <c r="G69" s="536" t="s">
        <v>29</v>
      </c>
    </row>
    <row r="70" spans="1:7" ht="13.8" x14ac:dyDescent="0.25">
      <c r="A70" s="85">
        <v>57</v>
      </c>
      <c r="B70" s="927"/>
      <c r="C70" s="490" t="s">
        <v>330</v>
      </c>
      <c r="D70" s="4" t="s">
        <v>295</v>
      </c>
      <c r="E70" s="491" t="s">
        <v>63</v>
      </c>
      <c r="F70" s="492">
        <v>5</v>
      </c>
      <c r="G70" s="536" t="s">
        <v>29</v>
      </c>
    </row>
    <row r="71" spans="1:7" ht="16.8" x14ac:dyDescent="0.25">
      <c r="A71" s="85">
        <v>58</v>
      </c>
      <c r="B71" s="927"/>
      <c r="C71" s="490" t="s">
        <v>92</v>
      </c>
      <c r="D71" s="4" t="s">
        <v>27</v>
      </c>
      <c r="E71" s="491" t="s">
        <v>28</v>
      </c>
      <c r="F71" s="492">
        <v>36</v>
      </c>
      <c r="G71" s="536" t="s">
        <v>29</v>
      </c>
    </row>
    <row r="72" spans="1:7" ht="13.8" x14ac:dyDescent="0.25">
      <c r="A72" s="85">
        <v>59</v>
      </c>
      <c r="B72" s="927"/>
      <c r="C72" s="490" t="s">
        <v>114</v>
      </c>
      <c r="D72" s="4" t="s">
        <v>336</v>
      </c>
      <c r="E72" s="491" t="s">
        <v>35</v>
      </c>
      <c r="F72" s="492">
        <v>3</v>
      </c>
      <c r="G72" s="536" t="s">
        <v>29</v>
      </c>
    </row>
    <row r="73" spans="1:7" ht="27.6" x14ac:dyDescent="0.25">
      <c r="A73" s="85">
        <v>60</v>
      </c>
      <c r="B73" s="927"/>
      <c r="C73" s="490"/>
      <c r="D73" s="4" t="s">
        <v>337</v>
      </c>
      <c r="E73" s="491" t="s">
        <v>35</v>
      </c>
      <c r="F73" s="492">
        <v>1</v>
      </c>
      <c r="G73" s="536" t="s">
        <v>29</v>
      </c>
    </row>
    <row r="74" spans="1:7" ht="27.6" x14ac:dyDescent="0.25">
      <c r="A74" s="85">
        <v>61</v>
      </c>
      <c r="B74" s="927"/>
      <c r="C74" s="463" t="s">
        <v>94</v>
      </c>
      <c r="D74" s="4" t="s">
        <v>40</v>
      </c>
      <c r="E74" s="46"/>
      <c r="F74" s="78"/>
      <c r="G74" s="536" t="s">
        <v>31</v>
      </c>
    </row>
    <row r="75" spans="1:7" ht="41.4" x14ac:dyDescent="0.25">
      <c r="A75" s="85">
        <v>62</v>
      </c>
      <c r="B75" s="927"/>
      <c r="C75" s="490" t="s">
        <v>92</v>
      </c>
      <c r="D75" s="4" t="s">
        <v>176</v>
      </c>
      <c r="E75" s="46" t="s">
        <v>35</v>
      </c>
      <c r="F75" s="79">
        <v>92</v>
      </c>
      <c r="G75" s="536" t="s">
        <v>31</v>
      </c>
    </row>
    <row r="76" spans="1:7" ht="13.8" x14ac:dyDescent="0.25">
      <c r="A76" s="85">
        <v>63</v>
      </c>
      <c r="B76" s="927"/>
      <c r="C76" s="490" t="s">
        <v>226</v>
      </c>
      <c r="D76" s="4" t="s">
        <v>227</v>
      </c>
      <c r="E76" s="46" t="s">
        <v>60</v>
      </c>
      <c r="F76" s="79">
        <v>20</v>
      </c>
      <c r="G76" s="536" t="s">
        <v>31</v>
      </c>
    </row>
    <row r="77" spans="1:7" ht="13.8" x14ac:dyDescent="0.25">
      <c r="A77" s="85">
        <v>64</v>
      </c>
      <c r="B77" s="927"/>
      <c r="C77" s="490" t="s">
        <v>95</v>
      </c>
      <c r="D77" s="4" t="s">
        <v>233</v>
      </c>
      <c r="E77" s="46" t="s">
        <v>60</v>
      </c>
      <c r="F77" s="79">
        <v>36</v>
      </c>
      <c r="G77" s="536" t="s">
        <v>31</v>
      </c>
    </row>
    <row r="78" spans="1:7" ht="27.6" x14ac:dyDescent="0.25">
      <c r="A78" s="85">
        <v>65</v>
      </c>
      <c r="B78" s="927"/>
      <c r="C78" s="490" t="s">
        <v>339</v>
      </c>
      <c r="D78" s="4" t="s">
        <v>340</v>
      </c>
      <c r="E78" s="46" t="s">
        <v>60</v>
      </c>
      <c r="F78" s="79">
        <v>329</v>
      </c>
      <c r="G78" s="536" t="s">
        <v>31</v>
      </c>
    </row>
    <row r="79" spans="1:7" ht="16.8" x14ac:dyDescent="0.25">
      <c r="A79" s="85">
        <v>66</v>
      </c>
      <c r="B79" s="927"/>
      <c r="C79" s="544" t="s">
        <v>92</v>
      </c>
      <c r="D79" s="4" t="s">
        <v>76</v>
      </c>
      <c r="E79" s="46" t="s">
        <v>28</v>
      </c>
      <c r="F79" s="78">
        <v>217</v>
      </c>
      <c r="G79" s="536" t="s">
        <v>31</v>
      </c>
    </row>
    <row r="80" spans="1:7" ht="27.6" x14ac:dyDescent="0.25">
      <c r="A80" s="85">
        <v>67</v>
      </c>
      <c r="B80" s="927"/>
      <c r="C80" s="490" t="s">
        <v>161</v>
      </c>
      <c r="D80" s="74" t="s">
        <v>228</v>
      </c>
      <c r="E80" s="465" t="s">
        <v>60</v>
      </c>
      <c r="F80" s="494">
        <v>190</v>
      </c>
      <c r="G80" s="536" t="s">
        <v>31</v>
      </c>
    </row>
    <row r="81" spans="1:7" ht="13.8" x14ac:dyDescent="0.25">
      <c r="A81" s="85">
        <v>68</v>
      </c>
      <c r="B81" s="927"/>
      <c r="C81" s="490" t="s">
        <v>92</v>
      </c>
      <c r="D81" s="74" t="s">
        <v>83</v>
      </c>
      <c r="E81" s="465" t="s">
        <v>60</v>
      </c>
      <c r="F81" s="494">
        <v>26</v>
      </c>
      <c r="G81" s="536" t="s">
        <v>31</v>
      </c>
    </row>
    <row r="82" spans="1:7" ht="13.8" x14ac:dyDescent="0.25">
      <c r="A82" s="85">
        <v>69</v>
      </c>
      <c r="B82" s="927"/>
      <c r="C82" s="490"/>
      <c r="D82" s="74" t="s">
        <v>342</v>
      </c>
      <c r="E82" s="465" t="s">
        <v>60</v>
      </c>
      <c r="F82" s="494">
        <v>30</v>
      </c>
      <c r="G82" s="536" t="s">
        <v>31</v>
      </c>
    </row>
    <row r="83" spans="1:7" ht="16.8" x14ac:dyDescent="0.25">
      <c r="A83" s="85">
        <v>70</v>
      </c>
      <c r="B83" s="927"/>
      <c r="C83" s="490" t="s">
        <v>92</v>
      </c>
      <c r="D83" s="421" t="s">
        <v>175</v>
      </c>
      <c r="E83" s="46" t="s">
        <v>28</v>
      </c>
      <c r="F83" s="492">
        <v>28</v>
      </c>
      <c r="G83" s="536" t="s">
        <v>44</v>
      </c>
    </row>
    <row r="84" spans="1:7" ht="27.6" x14ac:dyDescent="0.25">
      <c r="A84" s="85">
        <v>71</v>
      </c>
      <c r="B84" s="927"/>
      <c r="C84" s="546" t="s">
        <v>343</v>
      </c>
      <c r="D84" s="421" t="s">
        <v>237</v>
      </c>
      <c r="E84" s="491" t="s">
        <v>60</v>
      </c>
      <c r="F84" s="545">
        <v>64</v>
      </c>
      <c r="G84" s="536" t="s">
        <v>48</v>
      </c>
    </row>
    <row r="85" spans="1:7" ht="13.8" x14ac:dyDescent="0.25">
      <c r="A85" s="85">
        <v>72</v>
      </c>
      <c r="B85" s="927"/>
      <c r="C85" s="547" t="s">
        <v>92</v>
      </c>
      <c r="D85" s="421" t="s">
        <v>51</v>
      </c>
      <c r="E85" s="491" t="s">
        <v>35</v>
      </c>
      <c r="F85" s="504">
        <v>5</v>
      </c>
      <c r="G85" s="536" t="s">
        <v>48</v>
      </c>
    </row>
    <row r="86" spans="1:7" ht="27.6" x14ac:dyDescent="0.25">
      <c r="A86" s="85">
        <v>73</v>
      </c>
      <c r="B86" s="927"/>
      <c r="C86" s="548" t="s">
        <v>109</v>
      </c>
      <c r="D86" s="421" t="s">
        <v>215</v>
      </c>
      <c r="E86" s="46" t="s">
        <v>60</v>
      </c>
      <c r="F86" s="78">
        <v>60</v>
      </c>
      <c r="G86" s="536" t="s">
        <v>48</v>
      </c>
    </row>
    <row r="87" spans="1:7" ht="13.8" x14ac:dyDescent="0.25">
      <c r="A87" s="85">
        <v>74</v>
      </c>
      <c r="B87" s="927"/>
      <c r="C87" s="548" t="s">
        <v>109</v>
      </c>
      <c r="D87" s="4" t="s">
        <v>64</v>
      </c>
      <c r="E87" s="46" t="s">
        <v>60</v>
      </c>
      <c r="F87" s="78">
        <v>2295</v>
      </c>
      <c r="G87" s="536" t="s">
        <v>48</v>
      </c>
    </row>
    <row r="88" spans="1:7" ht="13.8" x14ac:dyDescent="0.25">
      <c r="A88" s="85">
        <v>75</v>
      </c>
      <c r="B88" s="927"/>
      <c r="C88" s="548" t="s">
        <v>109</v>
      </c>
      <c r="D88" s="4" t="s">
        <v>347</v>
      </c>
      <c r="E88" s="46" t="s">
        <v>60</v>
      </c>
      <c r="F88" s="78">
        <v>945</v>
      </c>
      <c r="G88" s="536" t="s">
        <v>48</v>
      </c>
    </row>
    <row r="89" spans="1:7" ht="13.8" x14ac:dyDescent="0.25">
      <c r="A89" s="85">
        <v>76</v>
      </c>
      <c r="B89" s="927"/>
      <c r="C89" s="548" t="s">
        <v>109</v>
      </c>
      <c r="D89" s="4" t="s">
        <v>305</v>
      </c>
      <c r="E89" s="46" t="s">
        <v>60</v>
      </c>
      <c r="F89" s="78">
        <v>405</v>
      </c>
      <c r="G89" s="536" t="s">
        <v>48</v>
      </c>
    </row>
    <row r="90" spans="1:7" ht="27.6" x14ac:dyDescent="0.25">
      <c r="A90" s="85">
        <v>77</v>
      </c>
      <c r="B90" s="927"/>
      <c r="C90" s="548" t="s">
        <v>109</v>
      </c>
      <c r="D90" s="4" t="s">
        <v>213</v>
      </c>
      <c r="E90" s="46" t="s">
        <v>60</v>
      </c>
      <c r="F90" s="78">
        <v>74.599999999999994</v>
      </c>
      <c r="G90" s="536" t="s">
        <v>48</v>
      </c>
    </row>
    <row r="91" spans="1:7" ht="27.6" x14ac:dyDescent="0.25">
      <c r="A91" s="85">
        <v>78</v>
      </c>
      <c r="B91" s="927"/>
      <c r="C91" s="548" t="s">
        <v>109</v>
      </c>
      <c r="D91" s="4" t="s">
        <v>307</v>
      </c>
      <c r="E91" s="46" t="s">
        <v>327</v>
      </c>
      <c r="F91" s="78">
        <v>48</v>
      </c>
      <c r="G91" s="536" t="s">
        <v>48</v>
      </c>
    </row>
    <row r="92" spans="1:7" ht="13.8" x14ac:dyDescent="0.25">
      <c r="A92" s="85">
        <v>79</v>
      </c>
      <c r="B92" s="927"/>
      <c r="C92" s="548" t="s">
        <v>109</v>
      </c>
      <c r="D92" s="4" t="s">
        <v>351</v>
      </c>
      <c r="E92" s="46" t="s">
        <v>60</v>
      </c>
      <c r="F92" s="78">
        <v>120</v>
      </c>
      <c r="G92" s="536" t="s">
        <v>48</v>
      </c>
    </row>
    <row r="93" spans="1:7" ht="21.75" customHeight="1" x14ac:dyDescent="0.25">
      <c r="A93" s="85">
        <v>80</v>
      </c>
      <c r="B93" s="927"/>
      <c r="C93" s="549" t="s">
        <v>95</v>
      </c>
      <c r="D93" s="4" t="s">
        <v>219</v>
      </c>
      <c r="E93" s="46" t="s">
        <v>60</v>
      </c>
      <c r="F93" s="78">
        <v>4</v>
      </c>
      <c r="G93" s="536" t="s">
        <v>62</v>
      </c>
    </row>
    <row r="94" spans="1:7" ht="27.6" x14ac:dyDescent="0.25">
      <c r="A94" s="85">
        <v>81</v>
      </c>
      <c r="B94" s="927"/>
      <c r="C94" s="549" t="s">
        <v>353</v>
      </c>
      <c r="D94" s="4" t="s">
        <v>354</v>
      </c>
      <c r="E94" s="46" t="s">
        <v>35</v>
      </c>
      <c r="F94" s="78">
        <v>4</v>
      </c>
      <c r="G94" s="536" t="s">
        <v>31</v>
      </c>
    </row>
    <row r="95" spans="1:7" ht="27.6" x14ac:dyDescent="0.25">
      <c r="A95" s="85">
        <v>82</v>
      </c>
      <c r="B95" s="927"/>
      <c r="C95" s="549" t="s">
        <v>356</v>
      </c>
      <c r="D95" s="4" t="s">
        <v>212</v>
      </c>
      <c r="E95" s="46" t="s">
        <v>35</v>
      </c>
      <c r="F95" s="78">
        <v>3</v>
      </c>
      <c r="G95" s="536" t="s">
        <v>62</v>
      </c>
    </row>
    <row r="96" spans="1:7" ht="22.5" customHeight="1" x14ac:dyDescent="0.25">
      <c r="A96" s="85">
        <v>83</v>
      </c>
      <c r="B96" s="1054"/>
      <c r="C96" s="549" t="s">
        <v>92</v>
      </c>
      <c r="D96" s="4" t="s">
        <v>87</v>
      </c>
      <c r="E96" s="46" t="s">
        <v>35</v>
      </c>
      <c r="F96" s="78">
        <v>42</v>
      </c>
      <c r="G96" s="536" t="s">
        <v>127</v>
      </c>
    </row>
    <row r="97" spans="1:8" ht="16.8" x14ac:dyDescent="0.25">
      <c r="A97" s="22"/>
      <c r="B97" s="25"/>
      <c r="C97" s="22"/>
      <c r="D97" s="48"/>
      <c r="E97" s="48"/>
      <c r="F97" s="48"/>
      <c r="G97" s="155"/>
    </row>
    <row r="98" spans="1:8" ht="16.5" customHeight="1" x14ac:dyDescent="0.3">
      <c r="C98" s="134" t="s">
        <v>242</v>
      </c>
      <c r="D98" s="134"/>
      <c r="E98" s="134" t="s">
        <v>366</v>
      </c>
      <c r="F98" s="134"/>
      <c r="G98" s="134" t="s">
        <v>365</v>
      </c>
      <c r="H98" s="182"/>
    </row>
    <row r="99" spans="1:8" ht="16.8" x14ac:dyDescent="0.3">
      <c r="C99" s="134" t="s">
        <v>134</v>
      </c>
      <c r="D99" s="134"/>
      <c r="E99" s="377"/>
      <c r="F99" s="377"/>
    </row>
  </sheetData>
  <mergeCells count="13">
    <mergeCell ref="B47:B64"/>
    <mergeCell ref="B65:B96"/>
    <mergeCell ref="G11:G13"/>
    <mergeCell ref="B15:B46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09"/>
  <sheetViews>
    <sheetView topLeftCell="A94" workbookViewId="0">
      <selection activeCell="G69" sqref="G69"/>
    </sheetView>
  </sheetViews>
  <sheetFormatPr defaultRowHeight="13.2" x14ac:dyDescent="0.25"/>
  <cols>
    <col min="4" max="4" width="28" customWidth="1"/>
    <col min="7" max="7" width="17.109375" customWidth="1"/>
    <col min="8" max="8" width="14.44140625" customWidth="1"/>
    <col min="9" max="9" width="12.5546875" customWidth="1"/>
    <col min="10" max="10" width="15.6640625" customWidth="1"/>
    <col min="11" max="11" width="9.5546875" bestFit="1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173</v>
      </c>
      <c r="D5" s="23" t="s">
        <v>367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368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8" thickBot="1" x14ac:dyDescent="0.3">
      <c r="A11" s="835" t="s">
        <v>8</v>
      </c>
      <c r="B11" s="842" t="s">
        <v>9</v>
      </c>
      <c r="C11" s="835" t="s">
        <v>10</v>
      </c>
      <c r="D11" s="842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35" t="s">
        <v>16</v>
      </c>
    </row>
    <row r="12" spans="1:10" x14ac:dyDescent="0.25">
      <c r="A12" s="836"/>
      <c r="B12" s="843"/>
      <c r="C12" s="836"/>
      <c r="D12" s="843"/>
      <c r="E12" s="836"/>
      <c r="F12" s="843"/>
      <c r="G12" s="836"/>
      <c r="H12" s="840" t="s">
        <v>17</v>
      </c>
      <c r="I12" s="840" t="s">
        <v>18</v>
      </c>
      <c r="J12" s="836"/>
    </row>
    <row r="13" spans="1:10" ht="20.25" customHeight="1" thickBot="1" x14ac:dyDescent="0.3">
      <c r="A13" s="837"/>
      <c r="B13" s="844"/>
      <c r="C13" s="837"/>
      <c r="D13" s="844"/>
      <c r="E13" s="837"/>
      <c r="F13" s="844"/>
      <c r="G13" s="837"/>
      <c r="H13" s="841"/>
      <c r="I13" s="841"/>
      <c r="J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36">
        <v>10</v>
      </c>
    </row>
    <row r="15" spans="1:10" ht="28.5" customHeight="1" x14ac:dyDescent="0.25">
      <c r="A15" s="187">
        <v>1</v>
      </c>
      <c r="B15" s="1069" t="s">
        <v>71</v>
      </c>
      <c r="C15" s="550"/>
      <c r="D15" s="551" t="s">
        <v>45</v>
      </c>
      <c r="E15" s="341" t="s">
        <v>42</v>
      </c>
      <c r="F15" s="553">
        <v>5</v>
      </c>
      <c r="G15" s="554" t="s">
        <v>46</v>
      </c>
      <c r="H15" s="555">
        <v>2000</v>
      </c>
      <c r="I15" s="555">
        <v>0</v>
      </c>
      <c r="J15" s="556" t="s">
        <v>164</v>
      </c>
    </row>
    <row r="16" spans="1:10" ht="28.2" thickBot="1" x14ac:dyDescent="0.3">
      <c r="A16" s="183">
        <v>2</v>
      </c>
      <c r="B16" s="1070"/>
      <c r="C16" s="573">
        <v>3</v>
      </c>
      <c r="D16" s="639" t="s">
        <v>41</v>
      </c>
      <c r="E16" s="341" t="s">
        <v>42</v>
      </c>
      <c r="F16" s="576">
        <v>5</v>
      </c>
      <c r="G16" s="640" t="s">
        <v>43</v>
      </c>
      <c r="H16" s="576">
        <v>3000</v>
      </c>
      <c r="I16" s="576">
        <v>0</v>
      </c>
      <c r="J16" s="322" t="s">
        <v>29</v>
      </c>
    </row>
    <row r="17" spans="1:18" ht="27.6" x14ac:dyDescent="0.25">
      <c r="A17" s="187">
        <v>3</v>
      </c>
      <c r="B17" s="1070"/>
      <c r="C17" s="580"/>
      <c r="D17" s="641" t="s">
        <v>369</v>
      </c>
      <c r="E17" s="341" t="s">
        <v>60</v>
      </c>
      <c r="F17" s="576">
        <v>3</v>
      </c>
      <c r="G17" s="642" t="s">
        <v>370</v>
      </c>
      <c r="H17" s="582">
        <v>5000</v>
      </c>
      <c r="I17" s="582">
        <v>0</v>
      </c>
      <c r="J17" s="620" t="s">
        <v>29</v>
      </c>
    </row>
    <row r="18" spans="1:18" ht="28.2" thickBot="1" x14ac:dyDescent="0.3">
      <c r="A18" s="195">
        <v>4</v>
      </c>
      <c r="B18" s="1070"/>
      <c r="C18" s="611"/>
      <c r="D18" s="643" t="s">
        <v>371</v>
      </c>
      <c r="E18" s="562" t="s">
        <v>35</v>
      </c>
      <c r="F18" s="563">
        <v>14</v>
      </c>
      <c r="G18" s="644" t="s">
        <v>372</v>
      </c>
      <c r="H18" s="564">
        <v>21000</v>
      </c>
      <c r="I18" s="564">
        <v>0</v>
      </c>
      <c r="J18" s="645" t="s">
        <v>29</v>
      </c>
    </row>
    <row r="19" spans="1:18" ht="27.6" x14ac:dyDescent="0.25">
      <c r="A19" s="251">
        <v>5</v>
      </c>
      <c r="B19" s="1070"/>
      <c r="C19" s="566" t="s">
        <v>52</v>
      </c>
      <c r="D19" s="567" t="s">
        <v>51</v>
      </c>
      <c r="E19" s="568" t="s">
        <v>35</v>
      </c>
      <c r="F19" s="569">
        <v>3</v>
      </c>
      <c r="G19" s="572" t="s">
        <v>373</v>
      </c>
      <c r="H19" s="563">
        <v>0</v>
      </c>
      <c r="I19" s="563">
        <v>0</v>
      </c>
      <c r="J19" s="565" t="s">
        <v>29</v>
      </c>
    </row>
    <row r="20" spans="1:18" ht="47.25" customHeight="1" thickBot="1" x14ac:dyDescent="0.3">
      <c r="A20" s="253">
        <v>6</v>
      </c>
      <c r="B20" s="1070"/>
      <c r="C20" s="646" t="s">
        <v>199</v>
      </c>
      <c r="D20" s="647" t="s">
        <v>374</v>
      </c>
      <c r="E20" s="648" t="s">
        <v>201</v>
      </c>
      <c r="F20" s="649">
        <v>36</v>
      </c>
      <c r="G20" s="650" t="s">
        <v>375</v>
      </c>
      <c r="H20" s="651">
        <v>5400</v>
      </c>
      <c r="I20" s="651">
        <v>1260</v>
      </c>
      <c r="J20" s="652" t="s">
        <v>31</v>
      </c>
    </row>
    <row r="21" spans="1:18" ht="48.75" customHeight="1" x14ac:dyDescent="0.25">
      <c r="A21" s="187">
        <v>7</v>
      </c>
      <c r="B21" s="1070"/>
      <c r="C21" s="577" t="s">
        <v>52</v>
      </c>
      <c r="D21" s="588" t="s">
        <v>83</v>
      </c>
      <c r="E21" s="341" t="s">
        <v>60</v>
      </c>
      <c r="F21" s="574">
        <v>15</v>
      </c>
      <c r="G21" s="575" t="s">
        <v>376</v>
      </c>
      <c r="H21" s="576">
        <v>6939</v>
      </c>
      <c r="I21" s="576">
        <v>13800</v>
      </c>
      <c r="J21" s="322" t="s">
        <v>31</v>
      </c>
    </row>
    <row r="22" spans="1:18" ht="50.25" customHeight="1" thickBot="1" x14ac:dyDescent="0.3">
      <c r="A22" s="183">
        <v>8</v>
      </c>
      <c r="B22" s="1070"/>
      <c r="C22" s="577"/>
      <c r="D22" s="340" t="s">
        <v>301</v>
      </c>
      <c r="E22" s="341" t="s">
        <v>60</v>
      </c>
      <c r="F22" s="574">
        <v>188</v>
      </c>
      <c r="G22" s="321" t="s">
        <v>77</v>
      </c>
      <c r="H22" s="576">
        <v>6000</v>
      </c>
      <c r="I22" s="576">
        <v>6580</v>
      </c>
      <c r="J22" s="322" t="s">
        <v>31</v>
      </c>
    </row>
    <row r="23" spans="1:18" ht="27.6" x14ac:dyDescent="0.25">
      <c r="A23" s="187">
        <v>9</v>
      </c>
      <c r="B23" s="1070"/>
      <c r="C23" s="573"/>
      <c r="D23" s="578" t="s">
        <v>297</v>
      </c>
      <c r="E23" s="341" t="s">
        <v>28</v>
      </c>
      <c r="F23" s="574">
        <v>62</v>
      </c>
      <c r="G23" s="321" t="s">
        <v>73</v>
      </c>
      <c r="H23" s="576">
        <v>2350</v>
      </c>
      <c r="I23" s="576">
        <v>2170</v>
      </c>
      <c r="J23" s="322" t="s">
        <v>31</v>
      </c>
    </row>
    <row r="24" spans="1:18" ht="53.25" customHeight="1" thickBot="1" x14ac:dyDescent="0.3">
      <c r="A24" s="183">
        <v>10</v>
      </c>
      <c r="B24" s="1070"/>
      <c r="C24" s="573"/>
      <c r="D24" s="578" t="s">
        <v>40</v>
      </c>
      <c r="E24" s="341" t="s">
        <v>377</v>
      </c>
      <c r="F24" s="574">
        <v>1</v>
      </c>
      <c r="G24" s="554" t="s">
        <v>378</v>
      </c>
      <c r="H24" s="576">
        <v>2000</v>
      </c>
      <c r="I24" s="576">
        <v>1725</v>
      </c>
      <c r="J24" s="322" t="s">
        <v>31</v>
      </c>
    </row>
    <row r="25" spans="1:18" ht="46.5" customHeight="1" x14ac:dyDescent="0.25">
      <c r="A25" s="187">
        <v>11</v>
      </c>
      <c r="B25" s="1070"/>
      <c r="C25" s="573"/>
      <c r="D25" s="340" t="s">
        <v>176</v>
      </c>
      <c r="E25" s="341" t="s">
        <v>35</v>
      </c>
      <c r="F25" s="574">
        <v>85</v>
      </c>
      <c r="G25" s="575" t="s">
        <v>74</v>
      </c>
      <c r="H25" s="576">
        <f>F25*30</f>
        <v>2550</v>
      </c>
      <c r="I25" s="576">
        <v>3910</v>
      </c>
      <c r="J25" s="322" t="s">
        <v>31</v>
      </c>
    </row>
    <row r="26" spans="1:18" ht="36" customHeight="1" thickBot="1" x14ac:dyDescent="0.3">
      <c r="A26" s="183">
        <v>12</v>
      </c>
      <c r="B26" s="1070"/>
      <c r="C26" s="577" t="s">
        <v>52</v>
      </c>
      <c r="D26" s="578" t="s">
        <v>379</v>
      </c>
      <c r="E26" s="341" t="s">
        <v>201</v>
      </c>
      <c r="F26" s="574">
        <v>40</v>
      </c>
      <c r="G26" s="575" t="s">
        <v>328</v>
      </c>
      <c r="H26" s="576">
        <v>960</v>
      </c>
      <c r="I26" s="576">
        <v>1840</v>
      </c>
      <c r="J26" s="322" t="s">
        <v>31</v>
      </c>
      <c r="R26" t="s">
        <v>63</v>
      </c>
    </row>
    <row r="27" spans="1:18" ht="38.25" customHeight="1" x14ac:dyDescent="0.25">
      <c r="A27" s="187">
        <v>13</v>
      </c>
      <c r="B27" s="1070"/>
      <c r="C27" s="577" t="s">
        <v>52</v>
      </c>
      <c r="D27" s="340" t="s">
        <v>204</v>
      </c>
      <c r="E27" s="341" t="s">
        <v>201</v>
      </c>
      <c r="F27" s="574">
        <v>53</v>
      </c>
      <c r="G27" s="575" t="s">
        <v>205</v>
      </c>
      <c r="H27" s="576">
        <v>1640</v>
      </c>
      <c r="I27" s="576">
        <v>2438</v>
      </c>
      <c r="J27" s="322" t="s">
        <v>31</v>
      </c>
    </row>
    <row r="28" spans="1:18" ht="33" customHeight="1" thickBot="1" x14ac:dyDescent="0.3">
      <c r="A28" s="254">
        <v>14</v>
      </c>
      <c r="B28" s="1070"/>
      <c r="C28" s="653"/>
      <c r="D28" s="654" t="s">
        <v>380</v>
      </c>
      <c r="E28" s="655" t="s">
        <v>201</v>
      </c>
      <c r="F28" s="656">
        <v>54</v>
      </c>
      <c r="G28" s="657" t="s">
        <v>381</v>
      </c>
      <c r="H28" s="658">
        <v>4790</v>
      </c>
      <c r="I28" s="658">
        <v>2340.9</v>
      </c>
      <c r="J28" s="659" t="s">
        <v>31</v>
      </c>
    </row>
    <row r="29" spans="1:18" ht="31.5" customHeight="1" x14ac:dyDescent="0.25">
      <c r="A29" s="274">
        <v>15</v>
      </c>
      <c r="B29" s="1070"/>
      <c r="C29" s="660" t="s">
        <v>52</v>
      </c>
      <c r="D29" s="273" t="s">
        <v>382</v>
      </c>
      <c r="E29" s="661" t="s">
        <v>201</v>
      </c>
      <c r="F29" s="662">
        <v>340</v>
      </c>
      <c r="G29" s="663" t="s">
        <v>383</v>
      </c>
      <c r="H29" s="664">
        <v>30600</v>
      </c>
      <c r="I29" s="664">
        <v>14739</v>
      </c>
      <c r="J29" s="665" t="s">
        <v>44</v>
      </c>
    </row>
    <row r="30" spans="1:18" ht="17.399999999999999" thickBot="1" x14ac:dyDescent="0.3">
      <c r="A30" s="199">
        <v>16</v>
      </c>
      <c r="B30" s="1070"/>
      <c r="C30" s="666" t="s">
        <v>52</v>
      </c>
      <c r="D30" s="304" t="s">
        <v>27</v>
      </c>
      <c r="E30" s="307" t="s">
        <v>28</v>
      </c>
      <c r="F30" s="667">
        <v>51</v>
      </c>
      <c r="G30" s="370" t="s">
        <v>384</v>
      </c>
      <c r="H30" s="668">
        <v>40800</v>
      </c>
      <c r="I30" s="668">
        <v>0</v>
      </c>
      <c r="J30" s="305" t="s">
        <v>44</v>
      </c>
    </row>
    <row r="31" spans="1:18" ht="31.5" customHeight="1" x14ac:dyDescent="0.25">
      <c r="A31" s="274">
        <v>17</v>
      </c>
      <c r="B31" s="1070"/>
      <c r="C31" s="669"/>
      <c r="D31" s="670" t="s">
        <v>385</v>
      </c>
      <c r="E31" s="661" t="s">
        <v>201</v>
      </c>
      <c r="F31" s="671">
        <v>16</v>
      </c>
      <c r="G31" s="672" t="s">
        <v>386</v>
      </c>
      <c r="H31" s="671">
        <v>32000</v>
      </c>
      <c r="I31" s="671">
        <v>5520</v>
      </c>
      <c r="J31" s="665" t="s">
        <v>44</v>
      </c>
    </row>
    <row r="32" spans="1:18" ht="33" customHeight="1" thickBot="1" x14ac:dyDescent="0.3">
      <c r="A32" s="183">
        <v>18</v>
      </c>
      <c r="B32" s="1070"/>
      <c r="C32" s="583" t="s">
        <v>52</v>
      </c>
      <c r="D32" s="585" t="s">
        <v>144</v>
      </c>
      <c r="E32" s="341" t="s">
        <v>60</v>
      </c>
      <c r="F32" s="586">
        <v>12</v>
      </c>
      <c r="G32" s="554" t="s">
        <v>387</v>
      </c>
      <c r="H32" s="587">
        <v>2500</v>
      </c>
      <c r="I32" s="587">
        <v>2088</v>
      </c>
      <c r="J32" s="322" t="s">
        <v>44</v>
      </c>
    </row>
    <row r="33" spans="1:10" ht="27.6" x14ac:dyDescent="0.25">
      <c r="A33" s="274">
        <v>19</v>
      </c>
      <c r="B33" s="1070"/>
      <c r="C33" s="673"/>
      <c r="D33" s="670" t="s">
        <v>311</v>
      </c>
      <c r="E33" s="661" t="s">
        <v>60</v>
      </c>
      <c r="F33" s="671">
        <v>11</v>
      </c>
      <c r="G33" s="674" t="s">
        <v>312</v>
      </c>
      <c r="H33" s="671">
        <v>620</v>
      </c>
      <c r="I33" s="671">
        <v>1012</v>
      </c>
      <c r="J33" s="665" t="s">
        <v>48</v>
      </c>
    </row>
    <row r="34" spans="1:10" ht="28.2" thickBot="1" x14ac:dyDescent="0.3">
      <c r="A34" s="275">
        <v>20</v>
      </c>
      <c r="B34" s="1070"/>
      <c r="C34" s="673"/>
      <c r="D34" s="670" t="s">
        <v>313</v>
      </c>
      <c r="E34" s="661" t="s">
        <v>60</v>
      </c>
      <c r="F34" s="671">
        <v>91</v>
      </c>
      <c r="G34" s="674" t="s">
        <v>314</v>
      </c>
      <c r="H34" s="671">
        <v>2275</v>
      </c>
      <c r="I34" s="671">
        <v>5278</v>
      </c>
      <c r="J34" s="665" t="s">
        <v>48</v>
      </c>
    </row>
    <row r="35" spans="1:10" ht="45" customHeight="1" x14ac:dyDescent="0.25">
      <c r="A35" s="200">
        <v>21</v>
      </c>
      <c r="B35" s="1070"/>
      <c r="C35" s="675">
        <v>1</v>
      </c>
      <c r="D35" s="676" t="s">
        <v>215</v>
      </c>
      <c r="E35" s="677" t="s">
        <v>60</v>
      </c>
      <c r="F35" s="678">
        <v>70</v>
      </c>
      <c r="G35" s="679" t="s">
        <v>388</v>
      </c>
      <c r="H35" s="678">
        <v>78620</v>
      </c>
      <c r="I35" s="678">
        <v>40250</v>
      </c>
      <c r="J35" s="680" t="s">
        <v>48</v>
      </c>
    </row>
    <row r="36" spans="1:10" ht="52.5" customHeight="1" thickBot="1" x14ac:dyDescent="0.3">
      <c r="A36" s="199">
        <v>22</v>
      </c>
      <c r="B36" s="1070"/>
      <c r="C36" s="369" t="s">
        <v>19</v>
      </c>
      <c r="D36" s="306" t="s">
        <v>389</v>
      </c>
      <c r="E36" s="307" t="s">
        <v>60</v>
      </c>
      <c r="F36" s="310">
        <v>15</v>
      </c>
      <c r="G36" s="315" t="s">
        <v>218</v>
      </c>
      <c r="H36" s="310">
        <f>F36*400</f>
        <v>6000</v>
      </c>
      <c r="I36" s="310">
        <v>6900</v>
      </c>
      <c r="J36" s="305" t="s">
        <v>390</v>
      </c>
    </row>
    <row r="37" spans="1:10" ht="30.75" customHeight="1" x14ac:dyDescent="0.25">
      <c r="A37" s="200">
        <v>23</v>
      </c>
      <c r="B37" s="1070"/>
      <c r="C37" s="681">
        <v>1</v>
      </c>
      <c r="D37" s="306" t="s">
        <v>64</v>
      </c>
      <c r="E37" s="307" t="s">
        <v>60</v>
      </c>
      <c r="F37" s="310">
        <v>813.5</v>
      </c>
      <c r="G37" s="315" t="s">
        <v>391</v>
      </c>
      <c r="H37" s="310">
        <v>45075</v>
      </c>
      <c r="I37" s="310">
        <v>28475.5</v>
      </c>
      <c r="J37" s="305" t="s">
        <v>390</v>
      </c>
    </row>
    <row r="38" spans="1:10" ht="30" customHeight="1" thickBot="1" x14ac:dyDescent="0.3">
      <c r="A38" s="199">
        <v>24</v>
      </c>
      <c r="B38" s="1070"/>
      <c r="C38" s="681">
        <v>1</v>
      </c>
      <c r="D38" s="306" t="s">
        <v>347</v>
      </c>
      <c r="E38" s="307" t="s">
        <v>60</v>
      </c>
      <c r="F38" s="310">
        <v>513.5</v>
      </c>
      <c r="G38" s="315" t="s">
        <v>392</v>
      </c>
      <c r="H38" s="310">
        <v>23069</v>
      </c>
      <c r="I38" s="310">
        <v>17972.5</v>
      </c>
      <c r="J38" s="305" t="s">
        <v>390</v>
      </c>
    </row>
    <row r="39" spans="1:10" ht="35.25" customHeight="1" x14ac:dyDescent="0.25">
      <c r="A39" s="200">
        <v>25</v>
      </c>
      <c r="B39" s="1070"/>
      <c r="C39" s="681">
        <v>1</v>
      </c>
      <c r="D39" s="306" t="s">
        <v>305</v>
      </c>
      <c r="E39" s="368" t="s">
        <v>60</v>
      </c>
      <c r="F39" s="599">
        <v>172</v>
      </c>
      <c r="G39" s="314" t="s">
        <v>393</v>
      </c>
      <c r="H39" s="599">
        <v>12367</v>
      </c>
      <c r="I39" s="599">
        <v>15824</v>
      </c>
      <c r="J39" s="305" t="s">
        <v>390</v>
      </c>
    </row>
    <row r="40" spans="1:10" ht="39" customHeight="1" thickBot="1" x14ac:dyDescent="0.3">
      <c r="A40" s="199">
        <v>26</v>
      </c>
      <c r="B40" s="1070"/>
      <c r="C40" s="666">
        <v>1</v>
      </c>
      <c r="D40" s="367" t="s">
        <v>213</v>
      </c>
      <c r="E40" s="368" t="s">
        <v>60</v>
      </c>
      <c r="F40" s="599">
        <v>37</v>
      </c>
      <c r="G40" s="682" t="s">
        <v>214</v>
      </c>
      <c r="H40" s="599">
        <v>2500</v>
      </c>
      <c r="I40" s="599">
        <v>1295</v>
      </c>
      <c r="J40" s="305" t="s">
        <v>390</v>
      </c>
    </row>
    <row r="41" spans="1:10" ht="39.75" customHeight="1" x14ac:dyDescent="0.25">
      <c r="A41" s="200">
        <v>27</v>
      </c>
      <c r="B41" s="1070"/>
      <c r="C41" s="666">
        <v>1</v>
      </c>
      <c r="D41" s="367" t="s">
        <v>307</v>
      </c>
      <c r="E41" s="368" t="s">
        <v>201</v>
      </c>
      <c r="F41" s="599">
        <v>48</v>
      </c>
      <c r="G41" s="682" t="s">
        <v>308</v>
      </c>
      <c r="H41" s="599">
        <v>1500</v>
      </c>
      <c r="I41" s="599">
        <v>1104</v>
      </c>
      <c r="J41" s="305" t="s">
        <v>390</v>
      </c>
    </row>
    <row r="42" spans="1:10" ht="40.5" customHeight="1" thickBot="1" x14ac:dyDescent="0.3">
      <c r="A42" s="199">
        <v>28</v>
      </c>
      <c r="B42" s="1070"/>
      <c r="C42" s="681">
        <v>1</v>
      </c>
      <c r="D42" s="367" t="s">
        <v>204</v>
      </c>
      <c r="E42" s="368" t="s">
        <v>201</v>
      </c>
      <c r="F42" s="599">
        <v>169</v>
      </c>
      <c r="G42" s="682" t="s">
        <v>308</v>
      </c>
      <c r="H42" s="599">
        <v>3500</v>
      </c>
      <c r="I42" s="599">
        <v>5915</v>
      </c>
      <c r="J42" s="305" t="s">
        <v>390</v>
      </c>
    </row>
    <row r="43" spans="1:10" ht="45" customHeight="1" x14ac:dyDescent="0.25">
      <c r="A43" s="200">
        <v>29</v>
      </c>
      <c r="B43" s="1070"/>
      <c r="C43" s="369" t="s">
        <v>52</v>
      </c>
      <c r="D43" s="367" t="s">
        <v>142</v>
      </c>
      <c r="E43" s="368" t="s">
        <v>60</v>
      </c>
      <c r="F43" s="599">
        <v>37.799999999999997</v>
      </c>
      <c r="G43" s="682" t="s">
        <v>309</v>
      </c>
      <c r="H43" s="599">
        <v>1260</v>
      </c>
      <c r="I43" s="599">
        <v>1323</v>
      </c>
      <c r="J43" s="305" t="s">
        <v>390</v>
      </c>
    </row>
    <row r="44" spans="1:10" ht="41.25" customHeight="1" thickBot="1" x14ac:dyDescent="0.3">
      <c r="A44" s="199">
        <v>30</v>
      </c>
      <c r="B44" s="1070"/>
      <c r="C44" s="369" t="s">
        <v>19</v>
      </c>
      <c r="D44" s="367" t="s">
        <v>394</v>
      </c>
      <c r="E44" s="368" t="s">
        <v>395</v>
      </c>
      <c r="F44" s="599">
        <v>6</v>
      </c>
      <c r="G44" s="314" t="s">
        <v>396</v>
      </c>
      <c r="H44" s="599">
        <v>0</v>
      </c>
      <c r="I44" s="599">
        <v>1038</v>
      </c>
      <c r="J44" s="305" t="s">
        <v>390</v>
      </c>
    </row>
    <row r="45" spans="1:10" ht="35.25" customHeight="1" x14ac:dyDescent="0.25">
      <c r="A45" s="200">
        <v>31</v>
      </c>
      <c r="B45" s="1070"/>
      <c r="C45" s="369" t="s">
        <v>199</v>
      </c>
      <c r="D45" s="367" t="s">
        <v>219</v>
      </c>
      <c r="E45" s="368" t="s">
        <v>60</v>
      </c>
      <c r="F45" s="599">
        <v>5</v>
      </c>
      <c r="G45" s="368" t="s">
        <v>397</v>
      </c>
      <c r="H45" s="599">
        <v>15000</v>
      </c>
      <c r="I45" s="599">
        <v>0</v>
      </c>
      <c r="J45" s="305" t="s">
        <v>390</v>
      </c>
    </row>
    <row r="46" spans="1:10" ht="40.5" customHeight="1" thickBot="1" x14ac:dyDescent="0.3">
      <c r="A46" s="199">
        <v>32</v>
      </c>
      <c r="B46" s="1070"/>
      <c r="C46" s="369" t="s">
        <v>199</v>
      </c>
      <c r="D46" s="367" t="s">
        <v>87</v>
      </c>
      <c r="E46" s="368" t="s">
        <v>35</v>
      </c>
      <c r="F46" s="599">
        <v>16</v>
      </c>
      <c r="G46" s="368" t="s">
        <v>398</v>
      </c>
      <c r="H46" s="599">
        <v>2500</v>
      </c>
      <c r="I46" s="599">
        <v>0</v>
      </c>
      <c r="J46" s="305" t="s">
        <v>62</v>
      </c>
    </row>
    <row r="47" spans="1:10" ht="27.6" x14ac:dyDescent="0.25">
      <c r="A47" s="274">
        <v>33</v>
      </c>
      <c r="B47" s="1070"/>
      <c r="C47" s="673" t="s">
        <v>26</v>
      </c>
      <c r="D47" s="683" t="s">
        <v>157</v>
      </c>
      <c r="E47" s="684" t="s">
        <v>294</v>
      </c>
      <c r="F47" s="685">
        <v>7</v>
      </c>
      <c r="G47" s="686" t="s">
        <v>399</v>
      </c>
      <c r="H47" s="685">
        <v>5600</v>
      </c>
      <c r="I47" s="685">
        <v>12110</v>
      </c>
      <c r="J47" s="665" t="s">
        <v>390</v>
      </c>
    </row>
    <row r="48" spans="1:10" ht="31.5" customHeight="1" x14ac:dyDescent="0.25">
      <c r="A48" s="275">
        <v>34</v>
      </c>
      <c r="B48" s="1070"/>
      <c r="C48" s="673" t="s">
        <v>199</v>
      </c>
      <c r="D48" s="687" t="s">
        <v>400</v>
      </c>
      <c r="E48" s="661" t="s">
        <v>235</v>
      </c>
      <c r="F48" s="671">
        <v>96</v>
      </c>
      <c r="G48" s="688" t="s">
        <v>401</v>
      </c>
      <c r="H48" s="671">
        <v>3160</v>
      </c>
      <c r="I48" s="671">
        <v>4600</v>
      </c>
      <c r="J48" s="665" t="s">
        <v>390</v>
      </c>
    </row>
    <row r="49" spans="1:13" ht="14.4" thickBot="1" x14ac:dyDescent="0.3">
      <c r="A49" s="201"/>
      <c r="B49" s="215"/>
      <c r="C49" s="1066" t="s">
        <v>220</v>
      </c>
      <c r="D49" s="1067"/>
      <c r="E49" s="1067"/>
      <c r="F49" s="1067"/>
      <c r="G49" s="1068"/>
      <c r="H49" s="203">
        <f>SUM(H15:H48)</f>
        <v>372575</v>
      </c>
      <c r="I49" s="203">
        <f>SUM(I15:I48)</f>
        <v>201507.9</v>
      </c>
      <c r="J49" s="202">
        <f>H49+I49</f>
        <v>574082.9</v>
      </c>
    </row>
    <row r="50" spans="1:13" ht="27.6" x14ac:dyDescent="0.25">
      <c r="A50" s="183">
        <v>35</v>
      </c>
      <c r="B50" s="1061" t="s">
        <v>364</v>
      </c>
      <c r="C50" s="580"/>
      <c r="D50" s="578" t="s">
        <v>41</v>
      </c>
      <c r="E50" s="609" t="s">
        <v>42</v>
      </c>
      <c r="F50" s="581">
        <v>5</v>
      </c>
      <c r="G50" s="554" t="s">
        <v>43</v>
      </c>
      <c r="H50" s="582">
        <v>3000</v>
      </c>
      <c r="I50" s="582">
        <v>0</v>
      </c>
      <c r="J50" s="322" t="s">
        <v>29</v>
      </c>
    </row>
    <row r="51" spans="1:13" ht="27.6" x14ac:dyDescent="0.25">
      <c r="A51" s="253">
        <v>36</v>
      </c>
      <c r="B51" s="1062"/>
      <c r="C51" s="252"/>
      <c r="D51" s="689" t="s">
        <v>303</v>
      </c>
      <c r="E51" s="690" t="s">
        <v>35</v>
      </c>
      <c r="F51" s="691">
        <v>2</v>
      </c>
      <c r="G51" s="692" t="s">
        <v>402</v>
      </c>
      <c r="H51" s="693">
        <v>12000</v>
      </c>
      <c r="I51" s="693">
        <v>0</v>
      </c>
      <c r="J51" s="652" t="s">
        <v>29</v>
      </c>
      <c r="M51" s="186" t="s">
        <v>403</v>
      </c>
    </row>
    <row r="52" spans="1:13" ht="37.5" customHeight="1" x14ac:dyDescent="0.25">
      <c r="A52" s="192">
        <v>37</v>
      </c>
      <c r="B52" s="1062"/>
      <c r="C52" s="694"/>
      <c r="D52" s="605" t="s">
        <v>371</v>
      </c>
      <c r="E52" s="606" t="s">
        <v>35</v>
      </c>
      <c r="F52" s="695">
        <v>10</v>
      </c>
      <c r="G52" s="696" t="s">
        <v>372</v>
      </c>
      <c r="H52" s="607">
        <v>15000</v>
      </c>
      <c r="I52" s="607">
        <v>0</v>
      </c>
      <c r="J52" s="325" t="s">
        <v>29</v>
      </c>
    </row>
    <row r="53" spans="1:13" ht="42.75" customHeight="1" x14ac:dyDescent="0.25">
      <c r="A53" s="183">
        <v>38</v>
      </c>
      <c r="B53" s="1062"/>
      <c r="C53" s="580"/>
      <c r="D53" s="588" t="s">
        <v>369</v>
      </c>
      <c r="E53" s="341" t="s">
        <v>60</v>
      </c>
      <c r="F53" s="589">
        <v>11</v>
      </c>
      <c r="G53" s="575" t="s">
        <v>203</v>
      </c>
      <c r="H53" s="590">
        <v>3000</v>
      </c>
      <c r="I53" s="590">
        <v>0</v>
      </c>
      <c r="J53" s="322" t="s">
        <v>29</v>
      </c>
    </row>
    <row r="54" spans="1:13" ht="45" customHeight="1" x14ac:dyDescent="0.25">
      <c r="A54" s="183">
        <v>39</v>
      </c>
      <c r="B54" s="1062"/>
      <c r="C54" s="188"/>
      <c r="D54" s="340" t="s">
        <v>91</v>
      </c>
      <c r="E54" s="341" t="s">
        <v>377</v>
      </c>
      <c r="F54" s="589">
        <v>1</v>
      </c>
      <c r="G54" s="575" t="s">
        <v>404</v>
      </c>
      <c r="H54" s="590">
        <v>1500</v>
      </c>
      <c r="I54" s="590">
        <v>1725</v>
      </c>
      <c r="J54" s="322" t="s">
        <v>29</v>
      </c>
    </row>
    <row r="55" spans="1:13" ht="35.25" customHeight="1" x14ac:dyDescent="0.25">
      <c r="A55" s="183">
        <v>40</v>
      </c>
      <c r="B55" s="1062"/>
      <c r="C55" s="580"/>
      <c r="D55" s="578" t="s">
        <v>45</v>
      </c>
      <c r="E55" s="341" t="s">
        <v>42</v>
      </c>
      <c r="F55" s="589">
        <v>5</v>
      </c>
      <c r="G55" s="575" t="s">
        <v>333</v>
      </c>
      <c r="H55" s="590">
        <v>2000</v>
      </c>
      <c r="I55" s="590">
        <v>0</v>
      </c>
      <c r="J55" s="322" t="s">
        <v>29</v>
      </c>
    </row>
    <row r="56" spans="1:13" ht="51" customHeight="1" x14ac:dyDescent="0.25">
      <c r="A56" s="192">
        <v>41</v>
      </c>
      <c r="B56" s="1062"/>
      <c r="C56" s="694"/>
      <c r="D56" s="697" t="s">
        <v>374</v>
      </c>
      <c r="E56" s="606" t="s">
        <v>201</v>
      </c>
      <c r="F56" s="617">
        <v>11</v>
      </c>
      <c r="G56" s="696" t="s">
        <v>375</v>
      </c>
      <c r="H56" s="559">
        <v>1600</v>
      </c>
      <c r="I56" s="559">
        <v>385</v>
      </c>
      <c r="J56" s="325" t="s">
        <v>31</v>
      </c>
    </row>
    <row r="57" spans="1:13" ht="51" customHeight="1" x14ac:dyDescent="0.25">
      <c r="A57" s="195">
        <v>42</v>
      </c>
      <c r="B57" s="1062"/>
      <c r="C57" s="611"/>
      <c r="D57" s="698" t="s">
        <v>176</v>
      </c>
      <c r="E57" s="568" t="s">
        <v>35</v>
      </c>
      <c r="F57" s="612">
        <v>115</v>
      </c>
      <c r="G57" s="572" t="s">
        <v>90</v>
      </c>
      <c r="H57" s="602">
        <v>4500</v>
      </c>
      <c r="I57" s="602">
        <v>5290</v>
      </c>
      <c r="J57" s="565" t="s">
        <v>31</v>
      </c>
    </row>
    <row r="58" spans="1:13" ht="28.5" customHeight="1" x14ac:dyDescent="0.25">
      <c r="A58" s="195">
        <v>43</v>
      </c>
      <c r="B58" s="1062"/>
      <c r="C58" s="611"/>
      <c r="D58" s="567" t="s">
        <v>175</v>
      </c>
      <c r="E58" s="568" t="s">
        <v>60</v>
      </c>
      <c r="F58" s="612">
        <v>13</v>
      </c>
      <c r="G58" s="572" t="s">
        <v>265</v>
      </c>
      <c r="H58" s="602">
        <v>7800</v>
      </c>
      <c r="I58" s="602">
        <v>3445</v>
      </c>
      <c r="J58" s="565" t="s">
        <v>44</v>
      </c>
    </row>
    <row r="59" spans="1:13" ht="47.25" customHeight="1" x14ac:dyDescent="0.25">
      <c r="A59" s="199">
        <v>44</v>
      </c>
      <c r="B59" s="1062"/>
      <c r="C59" s="666"/>
      <c r="D59" s="306" t="s">
        <v>27</v>
      </c>
      <c r="E59" s="307" t="s">
        <v>28</v>
      </c>
      <c r="F59" s="699">
        <v>9</v>
      </c>
      <c r="G59" s="370" t="s">
        <v>384</v>
      </c>
      <c r="H59" s="599">
        <v>7200</v>
      </c>
      <c r="I59" s="599">
        <v>0</v>
      </c>
      <c r="J59" s="305" t="s">
        <v>44</v>
      </c>
    </row>
    <row r="60" spans="1:13" ht="27.6" x14ac:dyDescent="0.25">
      <c r="A60" s="199">
        <v>45</v>
      </c>
      <c r="B60" s="1062"/>
      <c r="C60" s="700"/>
      <c r="D60" s="367" t="s">
        <v>219</v>
      </c>
      <c r="E60" s="307" t="s">
        <v>60</v>
      </c>
      <c r="F60" s="699">
        <v>3</v>
      </c>
      <c r="G60" s="368" t="s">
        <v>405</v>
      </c>
      <c r="H60" s="599">
        <v>9000</v>
      </c>
      <c r="I60" s="599">
        <v>0</v>
      </c>
      <c r="J60" s="305" t="s">
        <v>62</v>
      </c>
    </row>
    <row r="61" spans="1:13" ht="14.4" thickBot="1" x14ac:dyDescent="0.3">
      <c r="A61" s="201" t="s">
        <v>63</v>
      </c>
      <c r="B61" s="216"/>
      <c r="C61" s="1055" t="s">
        <v>224</v>
      </c>
      <c r="D61" s="1056"/>
      <c r="E61" s="1056"/>
      <c r="F61" s="1056"/>
      <c r="G61" s="1057"/>
      <c r="H61" s="226">
        <f>H50+H51+H52+H53+H54+H55+H56+H57+H58+H59+H60</f>
        <v>66600</v>
      </c>
      <c r="I61" s="226">
        <f>I50+I51+I52+I53+I54+I55+I56+I57+I58+I59+I60</f>
        <v>10845</v>
      </c>
      <c r="J61" s="227">
        <f>H61+I61</f>
        <v>77445</v>
      </c>
    </row>
    <row r="62" spans="1:13" ht="27.6" x14ac:dyDescent="0.25">
      <c r="A62" s="701">
        <v>46</v>
      </c>
      <c r="B62" s="1063">
        <v>218</v>
      </c>
      <c r="C62" s="307" t="s">
        <v>94</v>
      </c>
      <c r="D62" s="306" t="s">
        <v>406</v>
      </c>
      <c r="E62" s="307" t="s">
        <v>35</v>
      </c>
      <c r="F62" s="307">
        <v>70</v>
      </c>
      <c r="G62" s="307" t="s">
        <v>407</v>
      </c>
      <c r="H62" s="310">
        <v>77000</v>
      </c>
      <c r="I62" s="310">
        <v>0</v>
      </c>
      <c r="J62" s="310" t="s">
        <v>164</v>
      </c>
    </row>
    <row r="63" spans="1:13" ht="14.4" x14ac:dyDescent="0.25">
      <c r="A63" s="606">
        <v>47</v>
      </c>
      <c r="B63" s="1064"/>
      <c r="C63" s="606"/>
      <c r="D63" s="605" t="s">
        <v>408</v>
      </c>
      <c r="E63" s="606" t="s">
        <v>35</v>
      </c>
      <c r="F63" s="606">
        <v>4</v>
      </c>
      <c r="G63" s="606" t="s">
        <v>409</v>
      </c>
      <c r="H63" s="607">
        <v>64000</v>
      </c>
      <c r="I63" s="607">
        <v>0</v>
      </c>
      <c r="J63" s="607" t="s">
        <v>29</v>
      </c>
    </row>
    <row r="64" spans="1:13" ht="42.75" customHeight="1" x14ac:dyDescent="0.25">
      <c r="A64" s="702">
        <v>48</v>
      </c>
      <c r="B64" s="1065"/>
      <c r="C64" s="703" t="s">
        <v>330</v>
      </c>
      <c r="D64" s="704" t="s">
        <v>331</v>
      </c>
      <c r="E64" s="705" t="s">
        <v>201</v>
      </c>
      <c r="F64" s="706">
        <v>14</v>
      </c>
      <c r="G64" s="707" t="s">
        <v>332</v>
      </c>
      <c r="H64" s="564">
        <v>2000</v>
      </c>
      <c r="I64" s="564">
        <v>0</v>
      </c>
      <c r="J64" s="645" t="s">
        <v>29</v>
      </c>
    </row>
    <row r="65" spans="1:13" ht="36.75" customHeight="1" x14ac:dyDescent="0.25">
      <c r="A65" s="341">
        <v>49</v>
      </c>
      <c r="B65" s="1065"/>
      <c r="C65" s="316"/>
      <c r="D65" s="340" t="s">
        <v>41</v>
      </c>
      <c r="E65" s="342" t="s">
        <v>42</v>
      </c>
      <c r="F65" s="589">
        <v>5</v>
      </c>
      <c r="G65" s="575" t="s">
        <v>43</v>
      </c>
      <c r="H65" s="576">
        <v>3000</v>
      </c>
      <c r="I65" s="576">
        <v>0</v>
      </c>
      <c r="J65" s="322" t="s">
        <v>29</v>
      </c>
    </row>
    <row r="66" spans="1:13" ht="35.25" customHeight="1" x14ac:dyDescent="0.25">
      <c r="A66" s="701">
        <v>50</v>
      </c>
      <c r="B66" s="1065"/>
      <c r="C66" s="308" t="s">
        <v>102</v>
      </c>
      <c r="D66" s="304" t="s">
        <v>410</v>
      </c>
      <c r="E66" s="368" t="s">
        <v>28</v>
      </c>
      <c r="F66" s="699">
        <v>346</v>
      </c>
      <c r="G66" s="365" t="s">
        <v>411</v>
      </c>
      <c r="H66" s="310">
        <v>35000</v>
      </c>
      <c r="I66" s="310">
        <v>3450</v>
      </c>
      <c r="J66" s="305" t="s">
        <v>29</v>
      </c>
    </row>
    <row r="67" spans="1:13" ht="27.75" customHeight="1" x14ac:dyDescent="0.25">
      <c r="A67" s="341">
        <v>51</v>
      </c>
      <c r="B67" s="1065"/>
      <c r="C67" s="316"/>
      <c r="D67" s="578" t="s">
        <v>45</v>
      </c>
      <c r="E67" s="342" t="s">
        <v>42</v>
      </c>
      <c r="F67" s="589">
        <v>5</v>
      </c>
      <c r="G67" s="575" t="s">
        <v>333</v>
      </c>
      <c r="H67" s="576">
        <v>4000</v>
      </c>
      <c r="I67" s="576">
        <v>0</v>
      </c>
      <c r="J67" s="322" t="s">
        <v>29</v>
      </c>
    </row>
    <row r="68" spans="1:13" ht="48" customHeight="1" x14ac:dyDescent="0.25">
      <c r="A68" s="708">
        <v>52</v>
      </c>
      <c r="B68" s="1065"/>
      <c r="C68" s="316"/>
      <c r="D68" s="340" t="s">
        <v>369</v>
      </c>
      <c r="E68" s="342" t="s">
        <v>412</v>
      </c>
      <c r="F68" s="589">
        <v>15</v>
      </c>
      <c r="G68" s="575" t="s">
        <v>334</v>
      </c>
      <c r="H68" s="576">
        <v>7000</v>
      </c>
      <c r="I68" s="576">
        <v>0</v>
      </c>
      <c r="J68" s="322" t="s">
        <v>29</v>
      </c>
    </row>
    <row r="69" spans="1:13" ht="41.4" x14ac:dyDescent="0.25">
      <c r="A69" s="606">
        <v>53</v>
      </c>
      <c r="B69" s="1065"/>
      <c r="C69" s="326" t="s">
        <v>413</v>
      </c>
      <c r="D69" s="605" t="s">
        <v>414</v>
      </c>
      <c r="E69" s="618" t="s">
        <v>35</v>
      </c>
      <c r="F69" s="617">
        <v>8</v>
      </c>
      <c r="G69" s="324" t="s">
        <v>415</v>
      </c>
      <c r="H69" s="607">
        <v>9600</v>
      </c>
      <c r="I69" s="607">
        <v>1384</v>
      </c>
      <c r="J69" s="325" t="s">
        <v>29</v>
      </c>
    </row>
    <row r="70" spans="1:13" ht="27.6" x14ac:dyDescent="0.25">
      <c r="A70" s="709">
        <v>54</v>
      </c>
      <c r="B70" s="1065"/>
      <c r="C70" s="710" t="s">
        <v>416</v>
      </c>
      <c r="D70" s="605" t="s">
        <v>371</v>
      </c>
      <c r="E70" s="618" t="s">
        <v>35</v>
      </c>
      <c r="F70" s="617">
        <v>8</v>
      </c>
      <c r="G70" s="696" t="s">
        <v>372</v>
      </c>
      <c r="H70" s="607">
        <v>12000</v>
      </c>
      <c r="I70" s="607">
        <v>0</v>
      </c>
      <c r="J70" s="325" t="s">
        <v>29</v>
      </c>
    </row>
    <row r="71" spans="1:13" ht="45.75" customHeight="1" x14ac:dyDescent="0.25">
      <c r="A71" s="341">
        <v>55</v>
      </c>
      <c r="B71" s="1065"/>
      <c r="C71" s="619" t="s">
        <v>190</v>
      </c>
      <c r="D71" s="340" t="s">
        <v>417</v>
      </c>
      <c r="E71" s="342" t="s">
        <v>35</v>
      </c>
      <c r="F71" s="589">
        <v>2</v>
      </c>
      <c r="G71" s="575" t="s">
        <v>418</v>
      </c>
      <c r="H71" s="576">
        <v>40000</v>
      </c>
      <c r="I71" s="576">
        <v>0</v>
      </c>
      <c r="J71" s="322" t="s">
        <v>29</v>
      </c>
    </row>
    <row r="72" spans="1:13" ht="41.4" x14ac:dyDescent="0.25">
      <c r="A72" s="708">
        <v>56</v>
      </c>
      <c r="B72" s="1065"/>
      <c r="C72" s="621" t="s">
        <v>94</v>
      </c>
      <c r="D72" s="340" t="s">
        <v>40</v>
      </c>
      <c r="E72" s="342" t="s">
        <v>377</v>
      </c>
      <c r="F72" s="589">
        <v>1</v>
      </c>
      <c r="G72" s="575" t="s">
        <v>378</v>
      </c>
      <c r="H72" s="576">
        <v>1500</v>
      </c>
      <c r="I72" s="576">
        <v>1150</v>
      </c>
      <c r="J72" s="322" t="s">
        <v>29</v>
      </c>
    </row>
    <row r="73" spans="1:13" ht="27.6" x14ac:dyDescent="0.25">
      <c r="A73" s="341">
        <v>57</v>
      </c>
      <c r="B73" s="1065"/>
      <c r="C73" s="316" t="s">
        <v>92</v>
      </c>
      <c r="D73" s="340" t="s">
        <v>51</v>
      </c>
      <c r="E73" s="342" t="s">
        <v>35</v>
      </c>
      <c r="F73" s="589">
        <v>5</v>
      </c>
      <c r="G73" s="575" t="s">
        <v>373</v>
      </c>
      <c r="H73" s="576">
        <v>0</v>
      </c>
      <c r="I73" s="576">
        <v>0</v>
      </c>
      <c r="J73" s="322" t="s">
        <v>29</v>
      </c>
    </row>
    <row r="74" spans="1:13" ht="43.5" customHeight="1" x14ac:dyDescent="0.25">
      <c r="A74" s="701">
        <v>58</v>
      </c>
      <c r="B74" s="1065"/>
      <c r="C74" s="308" t="s">
        <v>92</v>
      </c>
      <c r="D74" s="306" t="s">
        <v>27</v>
      </c>
      <c r="E74" s="307" t="s">
        <v>28</v>
      </c>
      <c r="F74" s="310">
        <v>116</v>
      </c>
      <c r="G74" s="370" t="s">
        <v>384</v>
      </c>
      <c r="H74" s="310">
        <v>87000</v>
      </c>
      <c r="I74" s="310">
        <v>0</v>
      </c>
      <c r="J74" s="305" t="s">
        <v>44</v>
      </c>
      <c r="M74" s="186" t="s">
        <v>419</v>
      </c>
    </row>
    <row r="75" spans="1:13" ht="43.5" customHeight="1" x14ac:dyDescent="0.25">
      <c r="A75" s="568">
        <v>59</v>
      </c>
      <c r="B75" s="1065"/>
      <c r="C75" s="711" t="s">
        <v>92</v>
      </c>
      <c r="D75" s="698" t="s">
        <v>175</v>
      </c>
      <c r="E75" s="568" t="s">
        <v>28</v>
      </c>
      <c r="F75" s="569">
        <v>29</v>
      </c>
      <c r="G75" s="570" t="s">
        <v>265</v>
      </c>
      <c r="H75" s="563">
        <v>12000</v>
      </c>
      <c r="I75" s="563">
        <v>7685</v>
      </c>
      <c r="J75" s="565" t="s">
        <v>44</v>
      </c>
    </row>
    <row r="76" spans="1:13" ht="34.5" customHeight="1" x14ac:dyDescent="0.25">
      <c r="A76" s="709">
        <v>60</v>
      </c>
      <c r="B76" s="1065"/>
      <c r="C76" s="326" t="s">
        <v>92</v>
      </c>
      <c r="D76" s="697" t="s">
        <v>374</v>
      </c>
      <c r="E76" s="606" t="s">
        <v>201</v>
      </c>
      <c r="F76" s="695">
        <v>58</v>
      </c>
      <c r="G76" s="324" t="s">
        <v>375</v>
      </c>
      <c r="H76" s="607">
        <v>4650</v>
      </c>
      <c r="I76" s="607">
        <v>2030</v>
      </c>
      <c r="J76" s="325" t="s">
        <v>44</v>
      </c>
    </row>
    <row r="77" spans="1:13" ht="30" customHeight="1" x14ac:dyDescent="0.25">
      <c r="A77" s="606">
        <v>61</v>
      </c>
      <c r="B77" s="1065"/>
      <c r="C77" s="326" t="s">
        <v>226</v>
      </c>
      <c r="D77" s="605" t="s">
        <v>420</v>
      </c>
      <c r="E77" s="606" t="s">
        <v>28</v>
      </c>
      <c r="F77" s="695">
        <v>145</v>
      </c>
      <c r="G77" s="696" t="s">
        <v>421</v>
      </c>
      <c r="H77" s="607">
        <v>4860</v>
      </c>
      <c r="I77" s="607">
        <v>10005</v>
      </c>
      <c r="J77" s="325" t="s">
        <v>44</v>
      </c>
    </row>
    <row r="78" spans="1:13" ht="27.6" x14ac:dyDescent="0.25">
      <c r="A78" s="709">
        <v>62</v>
      </c>
      <c r="B78" s="1065"/>
      <c r="C78" s="326" t="s">
        <v>92</v>
      </c>
      <c r="D78" s="605" t="s">
        <v>422</v>
      </c>
      <c r="E78" s="606" t="s">
        <v>28</v>
      </c>
      <c r="F78" s="695">
        <v>48</v>
      </c>
      <c r="G78" s="696" t="s">
        <v>423</v>
      </c>
      <c r="H78" s="607">
        <v>2050</v>
      </c>
      <c r="I78" s="607">
        <v>1680</v>
      </c>
      <c r="J78" s="325" t="s">
        <v>44</v>
      </c>
    </row>
    <row r="79" spans="1:13" ht="27.6" x14ac:dyDescent="0.25">
      <c r="A79" s="655">
        <v>63</v>
      </c>
      <c r="B79" s="1065"/>
      <c r="C79" s="712" t="s">
        <v>424</v>
      </c>
      <c r="D79" s="713" t="s">
        <v>425</v>
      </c>
      <c r="E79" s="655" t="s">
        <v>35</v>
      </c>
      <c r="F79" s="714">
        <v>4</v>
      </c>
      <c r="G79" s="715" t="s">
        <v>426</v>
      </c>
      <c r="H79" s="716">
        <v>12000</v>
      </c>
      <c r="I79" s="716">
        <v>4600</v>
      </c>
      <c r="J79" s="659" t="s">
        <v>31</v>
      </c>
    </row>
    <row r="80" spans="1:13" ht="42.75" customHeight="1" x14ac:dyDescent="0.25">
      <c r="A80" s="701">
        <v>64</v>
      </c>
      <c r="B80" s="1065"/>
      <c r="C80" s="717" t="s">
        <v>109</v>
      </c>
      <c r="D80" s="306" t="s">
        <v>336</v>
      </c>
      <c r="E80" s="307" t="s">
        <v>35</v>
      </c>
      <c r="F80" s="310">
        <v>1</v>
      </c>
      <c r="G80" s="309" t="s">
        <v>427</v>
      </c>
      <c r="H80" s="310">
        <v>6000</v>
      </c>
      <c r="I80" s="310">
        <v>1150</v>
      </c>
      <c r="J80" s="305" t="s">
        <v>31</v>
      </c>
    </row>
    <row r="81" spans="1:10" ht="46.5" customHeight="1" x14ac:dyDescent="0.25">
      <c r="A81" s="341">
        <v>65</v>
      </c>
      <c r="B81" s="1065"/>
      <c r="C81" s="619" t="s">
        <v>92</v>
      </c>
      <c r="D81" s="578" t="s">
        <v>379</v>
      </c>
      <c r="E81" s="609" t="s">
        <v>201</v>
      </c>
      <c r="F81" s="581">
        <v>97</v>
      </c>
      <c r="G81" s="575" t="s">
        <v>99</v>
      </c>
      <c r="H81" s="582">
        <f>F81*50</f>
        <v>4850</v>
      </c>
      <c r="I81" s="582">
        <v>4462</v>
      </c>
      <c r="J81" s="322" t="s">
        <v>31</v>
      </c>
    </row>
    <row r="82" spans="1:10" ht="47.25" customHeight="1" x14ac:dyDescent="0.25">
      <c r="A82" s="708">
        <v>66</v>
      </c>
      <c r="B82" s="1065"/>
      <c r="C82" s="316" t="s">
        <v>92</v>
      </c>
      <c r="D82" s="578" t="s">
        <v>176</v>
      </c>
      <c r="E82" s="609" t="s">
        <v>35</v>
      </c>
      <c r="F82" s="581">
        <v>92</v>
      </c>
      <c r="G82" s="554" t="s">
        <v>99</v>
      </c>
      <c r="H82" s="582">
        <v>2500</v>
      </c>
      <c r="I82" s="582">
        <v>4232</v>
      </c>
      <c r="J82" s="322" t="s">
        <v>31</v>
      </c>
    </row>
    <row r="83" spans="1:10" ht="34.5" customHeight="1" x14ac:dyDescent="0.25">
      <c r="A83" s="648">
        <v>67</v>
      </c>
      <c r="B83" s="1065"/>
      <c r="C83" s="718" t="s">
        <v>161</v>
      </c>
      <c r="D83" s="689" t="s">
        <v>227</v>
      </c>
      <c r="E83" s="690" t="s">
        <v>60</v>
      </c>
      <c r="F83" s="691">
        <v>17</v>
      </c>
      <c r="G83" s="650" t="s">
        <v>265</v>
      </c>
      <c r="H83" s="693">
        <v>20000</v>
      </c>
      <c r="I83" s="693">
        <v>4505</v>
      </c>
      <c r="J83" s="652" t="s">
        <v>31</v>
      </c>
    </row>
    <row r="84" spans="1:10" ht="39.75" customHeight="1" x14ac:dyDescent="0.25">
      <c r="A84" s="719">
        <v>68</v>
      </c>
      <c r="B84" s="1065"/>
      <c r="C84" s="720" t="s">
        <v>94</v>
      </c>
      <c r="D84" s="721" t="s">
        <v>428</v>
      </c>
      <c r="E84" s="722" t="s">
        <v>60</v>
      </c>
      <c r="F84" s="662">
        <v>34</v>
      </c>
      <c r="G84" s="723" t="s">
        <v>429</v>
      </c>
      <c r="H84" s="664">
        <v>1500</v>
      </c>
      <c r="I84" s="664">
        <v>3128</v>
      </c>
      <c r="J84" s="665" t="s">
        <v>31</v>
      </c>
    </row>
    <row r="85" spans="1:10" ht="55.2" x14ac:dyDescent="0.25">
      <c r="A85" s="568">
        <v>69</v>
      </c>
      <c r="B85" s="1065"/>
      <c r="C85" s="711" t="s">
        <v>92</v>
      </c>
      <c r="D85" s="600" t="s">
        <v>76</v>
      </c>
      <c r="E85" s="568" t="s">
        <v>28</v>
      </c>
      <c r="F85" s="612">
        <v>217</v>
      </c>
      <c r="G85" s="724" t="s">
        <v>124</v>
      </c>
      <c r="H85" s="602">
        <f>F85*30</f>
        <v>6510</v>
      </c>
      <c r="I85" s="602">
        <v>7595</v>
      </c>
      <c r="J85" s="565" t="s">
        <v>31</v>
      </c>
    </row>
    <row r="86" spans="1:10" ht="55.2" x14ac:dyDescent="0.25">
      <c r="A86" s="702">
        <v>70</v>
      </c>
      <c r="B86" s="1065"/>
      <c r="C86" s="634" t="s">
        <v>161</v>
      </c>
      <c r="D86" s="600" t="s">
        <v>228</v>
      </c>
      <c r="E86" s="568" t="s">
        <v>60</v>
      </c>
      <c r="F86" s="612">
        <v>190</v>
      </c>
      <c r="G86" s="724" t="s">
        <v>124</v>
      </c>
      <c r="H86" s="602">
        <f>F86*30</f>
        <v>5700</v>
      </c>
      <c r="I86" s="602">
        <v>6650</v>
      </c>
      <c r="J86" s="565" t="s">
        <v>31</v>
      </c>
    </row>
    <row r="87" spans="1:10" ht="41.4" x14ac:dyDescent="0.25">
      <c r="A87" s="606">
        <v>71</v>
      </c>
      <c r="B87" s="1065"/>
      <c r="C87" s="636" t="s">
        <v>92</v>
      </c>
      <c r="D87" s="616" t="s">
        <v>83</v>
      </c>
      <c r="E87" s="606" t="s">
        <v>60</v>
      </c>
      <c r="F87" s="617">
        <v>27</v>
      </c>
      <c r="G87" s="632" t="s">
        <v>229</v>
      </c>
      <c r="H87" s="559">
        <v>12000</v>
      </c>
      <c r="I87" s="559">
        <v>24840</v>
      </c>
      <c r="J87" s="325" t="s">
        <v>31</v>
      </c>
    </row>
    <row r="88" spans="1:10" ht="27.6" x14ac:dyDescent="0.25">
      <c r="A88" s="725">
        <v>72</v>
      </c>
      <c r="B88" s="1065"/>
      <c r="C88" s="726" t="s">
        <v>161</v>
      </c>
      <c r="D88" s="727" t="s">
        <v>142</v>
      </c>
      <c r="E88" s="655" t="s">
        <v>60</v>
      </c>
      <c r="F88" s="728">
        <v>24</v>
      </c>
      <c r="G88" s="715" t="s">
        <v>214</v>
      </c>
      <c r="H88" s="729">
        <v>940</v>
      </c>
      <c r="I88" s="729">
        <v>840</v>
      </c>
      <c r="J88" s="659" t="s">
        <v>31</v>
      </c>
    </row>
    <row r="89" spans="1:10" ht="27.6" x14ac:dyDescent="0.25">
      <c r="A89" s="606">
        <v>73</v>
      </c>
      <c r="B89" s="1065"/>
      <c r="C89" s="636"/>
      <c r="D89" s="616" t="s">
        <v>342</v>
      </c>
      <c r="E89" s="606" t="s">
        <v>60</v>
      </c>
      <c r="F89" s="617">
        <v>30</v>
      </c>
      <c r="G89" s="730" t="s">
        <v>231</v>
      </c>
      <c r="H89" s="559">
        <v>2000</v>
      </c>
      <c r="I89" s="559">
        <v>1050</v>
      </c>
      <c r="J89" s="325" t="s">
        <v>31</v>
      </c>
    </row>
    <row r="90" spans="1:10" ht="41.4" x14ac:dyDescent="0.25">
      <c r="A90" s="701">
        <v>74</v>
      </c>
      <c r="B90" s="1065"/>
      <c r="C90" s="308" t="s">
        <v>430</v>
      </c>
      <c r="D90" s="306" t="s">
        <v>431</v>
      </c>
      <c r="E90" s="307" t="s">
        <v>60</v>
      </c>
      <c r="F90" s="699">
        <v>210</v>
      </c>
      <c r="G90" s="731" t="s">
        <v>432</v>
      </c>
      <c r="H90" s="310">
        <v>420000</v>
      </c>
      <c r="I90" s="599">
        <v>0</v>
      </c>
      <c r="J90" s="305" t="s">
        <v>48</v>
      </c>
    </row>
    <row r="91" spans="1:10" ht="27.6" x14ac:dyDescent="0.25">
      <c r="A91" s="307">
        <v>75</v>
      </c>
      <c r="B91" s="1065"/>
      <c r="C91" s="366"/>
      <c r="D91" s="367" t="s">
        <v>157</v>
      </c>
      <c r="E91" s="368" t="s">
        <v>294</v>
      </c>
      <c r="F91" s="699">
        <v>16</v>
      </c>
      <c r="G91" s="731" t="s">
        <v>399</v>
      </c>
      <c r="H91" s="599">
        <v>6490</v>
      </c>
      <c r="I91" s="599">
        <v>27680</v>
      </c>
      <c r="J91" s="305" t="s">
        <v>390</v>
      </c>
    </row>
    <row r="92" spans="1:10" ht="27.6" x14ac:dyDescent="0.25">
      <c r="A92" s="719">
        <v>76</v>
      </c>
      <c r="B92" s="1065"/>
      <c r="C92" s="732" t="s">
        <v>100</v>
      </c>
      <c r="D92" s="733" t="s">
        <v>433</v>
      </c>
      <c r="E92" s="684" t="s">
        <v>60</v>
      </c>
      <c r="F92" s="734">
        <v>45</v>
      </c>
      <c r="G92" s="735" t="s">
        <v>207</v>
      </c>
      <c r="H92" s="685">
        <v>32000</v>
      </c>
      <c r="I92" s="685">
        <v>41400</v>
      </c>
      <c r="J92" s="665" t="s">
        <v>62</v>
      </c>
    </row>
    <row r="93" spans="1:10" ht="30.75" customHeight="1" x14ac:dyDescent="0.25">
      <c r="A93" s="307">
        <v>77</v>
      </c>
      <c r="B93" s="1065"/>
      <c r="C93" s="736" t="s">
        <v>95</v>
      </c>
      <c r="D93" s="367" t="s">
        <v>394</v>
      </c>
      <c r="E93" s="368" t="s">
        <v>395</v>
      </c>
      <c r="F93" s="599">
        <v>1</v>
      </c>
      <c r="G93" s="682" t="s">
        <v>434</v>
      </c>
      <c r="H93" s="599">
        <v>40000</v>
      </c>
      <c r="I93" s="599">
        <v>173</v>
      </c>
      <c r="J93" s="305" t="s">
        <v>62</v>
      </c>
    </row>
    <row r="94" spans="1:10" ht="27.6" x14ac:dyDescent="0.25">
      <c r="A94" s="701">
        <v>78</v>
      </c>
      <c r="B94" s="1065"/>
      <c r="C94" s="717" t="s">
        <v>95</v>
      </c>
      <c r="D94" s="367" t="s">
        <v>219</v>
      </c>
      <c r="E94" s="307" t="s">
        <v>60</v>
      </c>
      <c r="F94" s="310">
        <v>4</v>
      </c>
      <c r="G94" s="307" t="s">
        <v>397</v>
      </c>
      <c r="H94" s="310">
        <v>12000</v>
      </c>
      <c r="I94" s="310">
        <v>0</v>
      </c>
      <c r="J94" s="305" t="s">
        <v>62</v>
      </c>
    </row>
    <row r="95" spans="1:10" ht="41.4" x14ac:dyDescent="0.25">
      <c r="A95" s="329">
        <v>79</v>
      </c>
      <c r="B95" s="1065"/>
      <c r="C95" s="737" t="s">
        <v>95</v>
      </c>
      <c r="D95" s="328" t="s">
        <v>215</v>
      </c>
      <c r="E95" s="329" t="s">
        <v>60</v>
      </c>
      <c r="F95" s="738">
        <v>50</v>
      </c>
      <c r="G95" s="739" t="s">
        <v>345</v>
      </c>
      <c r="H95" s="738">
        <v>66000</v>
      </c>
      <c r="I95" s="738">
        <v>28750</v>
      </c>
      <c r="J95" s="330" t="s">
        <v>390</v>
      </c>
    </row>
    <row r="96" spans="1:10" ht="27.6" x14ac:dyDescent="0.25">
      <c r="A96" s="740">
        <v>80</v>
      </c>
      <c r="B96" s="1065"/>
      <c r="C96" s="285" t="s">
        <v>95</v>
      </c>
      <c r="D96" s="286" t="s">
        <v>64</v>
      </c>
      <c r="E96" s="741" t="s">
        <v>60</v>
      </c>
      <c r="F96" s="742">
        <v>3704.5</v>
      </c>
      <c r="G96" s="743" t="s">
        <v>435</v>
      </c>
      <c r="H96" s="742">
        <v>68345</v>
      </c>
      <c r="I96" s="742">
        <v>129657.5</v>
      </c>
      <c r="J96" s="744" t="s">
        <v>390</v>
      </c>
    </row>
    <row r="97" spans="1:11" ht="27.6" x14ac:dyDescent="0.25">
      <c r="A97" s="307">
        <v>81</v>
      </c>
      <c r="B97" s="1065"/>
      <c r="C97" s="372" t="s">
        <v>95</v>
      </c>
      <c r="D97" s="306" t="s">
        <v>347</v>
      </c>
      <c r="E97" s="307" t="s">
        <v>60</v>
      </c>
      <c r="F97" s="310">
        <v>907.05</v>
      </c>
      <c r="G97" s="309" t="s">
        <v>348</v>
      </c>
      <c r="H97" s="310">
        <v>23625</v>
      </c>
      <c r="I97" s="310">
        <v>31746.75</v>
      </c>
      <c r="J97" s="305" t="s">
        <v>390</v>
      </c>
    </row>
    <row r="98" spans="1:11" ht="13.8" x14ac:dyDescent="0.25">
      <c r="A98" s="740">
        <v>82</v>
      </c>
      <c r="B98" s="1065"/>
      <c r="C98" s="285" t="s">
        <v>95</v>
      </c>
      <c r="D98" s="286" t="s">
        <v>305</v>
      </c>
      <c r="E98" s="741" t="s">
        <v>60</v>
      </c>
      <c r="F98" s="742">
        <v>405</v>
      </c>
      <c r="G98" s="743" t="s">
        <v>349</v>
      </c>
      <c r="H98" s="742">
        <v>12150</v>
      </c>
      <c r="I98" s="742">
        <v>37260</v>
      </c>
      <c r="J98" s="744" t="s">
        <v>390</v>
      </c>
    </row>
    <row r="99" spans="1:11" ht="27.6" x14ac:dyDescent="0.25">
      <c r="A99" s="307">
        <v>83</v>
      </c>
      <c r="B99" s="1065"/>
      <c r="C99" s="372" t="s">
        <v>95</v>
      </c>
      <c r="D99" s="306" t="s">
        <v>213</v>
      </c>
      <c r="E99" s="307" t="s">
        <v>60</v>
      </c>
      <c r="F99" s="310">
        <v>79.3</v>
      </c>
      <c r="G99" s="309" t="s">
        <v>239</v>
      </c>
      <c r="H99" s="310">
        <f>F99*30</f>
        <v>2379</v>
      </c>
      <c r="I99" s="310">
        <v>2775.5</v>
      </c>
      <c r="J99" s="305" t="s">
        <v>390</v>
      </c>
    </row>
    <row r="100" spans="1:11" ht="27.6" x14ac:dyDescent="0.25">
      <c r="A100" s="701">
        <v>84</v>
      </c>
      <c r="B100" s="1065"/>
      <c r="C100" s="372" t="s">
        <v>95</v>
      </c>
      <c r="D100" s="306" t="s">
        <v>307</v>
      </c>
      <c r="E100" s="307" t="s">
        <v>327</v>
      </c>
      <c r="F100" s="310">
        <v>48</v>
      </c>
      <c r="G100" s="309" t="s">
        <v>326</v>
      </c>
      <c r="H100" s="310">
        <f>F100*30</f>
        <v>1440</v>
      </c>
      <c r="I100" s="310">
        <v>1104</v>
      </c>
      <c r="J100" s="305" t="s">
        <v>390</v>
      </c>
    </row>
    <row r="101" spans="1:11" ht="27.6" x14ac:dyDescent="0.25">
      <c r="A101" s="341">
        <v>85</v>
      </c>
      <c r="B101" s="1065"/>
      <c r="C101" s="745" t="s">
        <v>95</v>
      </c>
      <c r="D101" s="588" t="s">
        <v>351</v>
      </c>
      <c r="E101" s="341" t="s">
        <v>60</v>
      </c>
      <c r="F101" s="576">
        <v>143.4</v>
      </c>
      <c r="G101" s="596" t="s">
        <v>352</v>
      </c>
      <c r="H101" s="576">
        <f>F101*30</f>
        <v>4302</v>
      </c>
      <c r="I101" s="576">
        <v>5019</v>
      </c>
      <c r="J101" s="322" t="s">
        <v>390</v>
      </c>
    </row>
    <row r="102" spans="1:11" ht="27.6" x14ac:dyDescent="0.25">
      <c r="A102" s="701">
        <v>86</v>
      </c>
      <c r="B102" s="1065"/>
      <c r="C102" s="372" t="s">
        <v>95</v>
      </c>
      <c r="D102" s="367" t="s">
        <v>204</v>
      </c>
      <c r="E102" s="307" t="s">
        <v>201</v>
      </c>
      <c r="F102" s="310">
        <v>410.43</v>
      </c>
      <c r="G102" s="309" t="s">
        <v>352</v>
      </c>
      <c r="H102" s="310">
        <v>6800</v>
      </c>
      <c r="I102" s="310">
        <v>14365.05</v>
      </c>
      <c r="J102" s="305" t="s">
        <v>390</v>
      </c>
      <c r="K102" s="93"/>
    </row>
    <row r="103" spans="1:11" ht="27.6" x14ac:dyDescent="0.25">
      <c r="A103" s="307">
        <v>87</v>
      </c>
      <c r="B103" s="1065"/>
      <c r="C103" s="366" t="s">
        <v>94</v>
      </c>
      <c r="D103" s="306" t="s">
        <v>337</v>
      </c>
      <c r="E103" s="307" t="s">
        <v>35</v>
      </c>
      <c r="F103" s="310">
        <v>2</v>
      </c>
      <c r="G103" s="307" t="s">
        <v>436</v>
      </c>
      <c r="H103" s="310">
        <v>80000</v>
      </c>
      <c r="I103" s="310">
        <v>0</v>
      </c>
      <c r="J103" s="305" t="s">
        <v>127</v>
      </c>
    </row>
    <row r="104" spans="1:11" ht="27.6" x14ac:dyDescent="0.25">
      <c r="A104" s="740">
        <v>88</v>
      </c>
      <c r="B104" s="1065"/>
      <c r="C104" s="746" t="s">
        <v>92</v>
      </c>
      <c r="D104" s="747" t="s">
        <v>87</v>
      </c>
      <c r="E104" s="741" t="s">
        <v>35</v>
      </c>
      <c r="F104" s="742">
        <v>42</v>
      </c>
      <c r="G104" s="741" t="s">
        <v>398</v>
      </c>
      <c r="H104" s="742">
        <v>5600</v>
      </c>
      <c r="I104" s="742">
        <v>0</v>
      </c>
      <c r="J104" s="744" t="s">
        <v>127</v>
      </c>
    </row>
    <row r="105" spans="1:11" ht="14.4" thickBot="1" x14ac:dyDescent="0.3">
      <c r="A105" s="201" t="s">
        <v>63</v>
      </c>
      <c r="B105" s="228"/>
      <c r="C105" s="1058" t="s">
        <v>240</v>
      </c>
      <c r="D105" s="1059"/>
      <c r="E105" s="1059"/>
      <c r="F105" s="1059"/>
      <c r="G105" s="1060"/>
      <c r="H105" s="203">
        <f>H62+H63+H64+H65+H66+H67+H68+H69+H70+H71+H72+H73+H74+H75+H76+H77+H78+H79+H80+H81+H82+H83+H84+H85+H86+H87+H88+H89+H90+H91+H92+H93+H94+H95+H96+H97+H98+H99+H100+H101+H102+H103+H104</f>
        <v>1220791</v>
      </c>
      <c r="I105" s="203">
        <f>I62+I63+I64+I65+I66+I67+I68+I69+I70+I71+I72+I73+I74+I75+I76+I77+I78+I79+I80+I81+I82+I83+I84+I85+I86+I87+I88+I89+I90+I91+I92+I93+I94+I95+I96+I97+I98+I99+I100+I101+I102+I103+I104</f>
        <v>410366.8</v>
      </c>
      <c r="J105" s="202">
        <f>H105+I105</f>
        <v>1631157.8</v>
      </c>
    </row>
    <row r="106" spans="1:11" ht="17.399999999999999" thickBot="1" x14ac:dyDescent="0.3">
      <c r="A106" s="22" t="s">
        <v>63</v>
      </c>
      <c r="B106" s="25"/>
      <c r="C106" s="136"/>
      <c r="D106" s="906" t="s">
        <v>241</v>
      </c>
      <c r="E106" s="906"/>
      <c r="F106" s="906"/>
      <c r="G106" s="906"/>
      <c r="H106" s="137">
        <f>H49+H61+H105</f>
        <v>1659966</v>
      </c>
      <c r="I106" s="137">
        <f>I49+I61+I105</f>
        <v>622719.69999999995</v>
      </c>
      <c r="J106" s="137">
        <f>H106+I106</f>
        <v>2282685.7000000002</v>
      </c>
    </row>
    <row r="107" spans="1:11" ht="17.399999999999999" thickBot="1" x14ac:dyDescent="0.3">
      <c r="A107" s="22"/>
      <c r="B107" s="25"/>
      <c r="C107" s="22"/>
      <c r="D107" s="48"/>
      <c r="E107" s="48"/>
      <c r="F107" s="48"/>
      <c r="G107" s="48"/>
      <c r="H107" s="155"/>
      <c r="I107" s="137" t="s">
        <v>357</v>
      </c>
      <c r="J107" s="155"/>
    </row>
    <row r="108" spans="1:11" ht="16.8" x14ac:dyDescent="0.3">
      <c r="C108" s="1019" t="s">
        <v>242</v>
      </c>
      <c r="D108" s="1019"/>
      <c r="E108" s="1019"/>
      <c r="F108" s="925" t="s">
        <v>243</v>
      </c>
      <c r="G108" s="925"/>
      <c r="H108" s="924" t="s">
        <v>244</v>
      </c>
      <c r="I108" s="924"/>
    </row>
    <row r="109" spans="1:11" ht="16.8" x14ac:dyDescent="0.3">
      <c r="C109" s="134" t="s">
        <v>134</v>
      </c>
      <c r="D109" s="134"/>
      <c r="E109" s="377"/>
      <c r="F109" s="377"/>
      <c r="G109" s="377"/>
      <c r="H109" s="134"/>
      <c r="I109" s="377"/>
    </row>
  </sheetData>
  <sortState ref="A64:J104">
    <sortCondition ref="J64:J90" customList="янв,фев,мар,апр,май,июн,июл,авг,сен,окт,ноя,дек"/>
  </sortState>
  <mergeCells count="24">
    <mergeCell ref="B50:B60"/>
    <mergeCell ref="B62:B104"/>
    <mergeCell ref="J11:J13"/>
    <mergeCell ref="H12:H13"/>
    <mergeCell ref="I12:I13"/>
    <mergeCell ref="C49:G49"/>
    <mergeCell ref="B15:B48"/>
    <mergeCell ref="H108:I108"/>
    <mergeCell ref="C61:G61"/>
    <mergeCell ref="C105:G105"/>
    <mergeCell ref="D106:G106"/>
    <mergeCell ref="C108:E108"/>
    <mergeCell ref="F108:G108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</mergeCells>
  <pageMargins left="0.7" right="0.7" top="0.75" bottom="0.75" header="0.3" footer="0.3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51"/>
  <sheetViews>
    <sheetView topLeftCell="A28" workbookViewId="0">
      <selection activeCell="P12" sqref="P12"/>
    </sheetView>
  </sheetViews>
  <sheetFormatPr defaultRowHeight="13.2" x14ac:dyDescent="0.25"/>
  <cols>
    <col min="1" max="1" width="5.6640625" customWidth="1"/>
    <col min="2" max="2" width="17.88671875" customWidth="1"/>
    <col min="3" max="3" width="6.6640625" customWidth="1"/>
    <col min="4" max="4" width="18.109375" customWidth="1"/>
    <col min="7" max="7" width="18" customWidth="1"/>
    <col min="8" max="8" width="16.44140625" customWidth="1"/>
    <col min="9" max="9" width="16" customWidth="1"/>
    <col min="11" max="11" width="7.33203125" customWidth="1"/>
  </cols>
  <sheetData>
    <row r="1" spans="1:11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4"/>
      <c r="J1" s="125"/>
      <c r="K1" s="125"/>
    </row>
    <row r="2" spans="1:11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4"/>
      <c r="J2" s="125"/>
      <c r="K2" s="125"/>
    </row>
    <row r="3" spans="1:11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4"/>
      <c r="J3" s="125"/>
      <c r="K3" s="125"/>
    </row>
    <row r="4" spans="1:11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4"/>
      <c r="J4" s="125"/>
      <c r="K4" s="125"/>
    </row>
    <row r="5" spans="1:11" ht="18" x14ac:dyDescent="0.25">
      <c r="A5" s="124"/>
      <c r="B5" s="125"/>
      <c r="C5" s="125" t="s">
        <v>173</v>
      </c>
      <c r="D5" s="125" t="s">
        <v>367</v>
      </c>
      <c r="E5" s="124"/>
      <c r="F5" s="124"/>
      <c r="G5" s="124"/>
      <c r="H5" s="125"/>
      <c r="I5" s="124"/>
      <c r="J5" s="125"/>
      <c r="K5" s="125"/>
    </row>
    <row r="6" spans="1:11" ht="10.5" customHeight="1" x14ac:dyDescent="0.25">
      <c r="A6" s="395"/>
      <c r="B6" s="94"/>
      <c r="C6" s="94"/>
      <c r="D6" s="94"/>
      <c r="E6" s="395"/>
      <c r="F6" s="395"/>
      <c r="G6" s="395"/>
      <c r="H6" s="94"/>
      <c r="I6" s="395"/>
      <c r="J6" s="94"/>
      <c r="K6" s="94"/>
    </row>
    <row r="7" spans="1:11" ht="18" x14ac:dyDescent="0.25">
      <c r="A7" s="1010" t="s">
        <v>5</v>
      </c>
      <c r="B7" s="1010"/>
      <c r="C7" s="1010"/>
      <c r="D7" s="1010"/>
      <c r="E7" s="1010"/>
      <c r="F7" s="1010"/>
      <c r="G7" s="1010"/>
      <c r="H7" s="1010"/>
      <c r="I7" s="1010"/>
      <c r="J7" s="94"/>
      <c r="K7" s="94"/>
    </row>
    <row r="8" spans="1:11" ht="18" x14ac:dyDescent="0.25">
      <c r="A8" s="1010" t="s">
        <v>6</v>
      </c>
      <c r="B8" s="1010"/>
      <c r="C8" s="1010"/>
      <c r="D8" s="1010"/>
      <c r="E8" s="1010"/>
      <c r="F8" s="1010"/>
      <c r="G8" s="1010"/>
      <c r="H8" s="1010"/>
      <c r="I8" s="1010"/>
      <c r="J8" s="94"/>
      <c r="K8" s="94"/>
    </row>
    <row r="9" spans="1:11" ht="18" x14ac:dyDescent="0.25">
      <c r="A9" s="1010" t="s">
        <v>368</v>
      </c>
      <c r="B9" s="1010"/>
      <c r="C9" s="1010"/>
      <c r="D9" s="1010"/>
      <c r="E9" s="1010"/>
      <c r="F9" s="1010"/>
      <c r="G9" s="1010"/>
      <c r="H9" s="1010"/>
      <c r="I9" s="1010"/>
      <c r="J9" s="94"/>
      <c r="K9" s="94"/>
    </row>
    <row r="10" spans="1:11" ht="18.75" customHeight="1" thickBot="1" x14ac:dyDescent="0.3">
      <c r="A10" s="405"/>
      <c r="E10" s="405"/>
      <c r="F10" s="405"/>
      <c r="G10" s="405"/>
      <c r="I10" s="405"/>
    </row>
    <row r="11" spans="1:11" ht="18" thickBot="1" x14ac:dyDescent="0.3">
      <c r="A11" s="972" t="s">
        <v>8</v>
      </c>
      <c r="B11" s="1011" t="s">
        <v>9</v>
      </c>
      <c r="C11" s="972" t="s">
        <v>10</v>
      </c>
      <c r="D11" s="972" t="s">
        <v>11</v>
      </c>
      <c r="E11" s="972" t="s">
        <v>12</v>
      </c>
      <c r="F11" s="1011" t="s">
        <v>13</v>
      </c>
      <c r="G11" s="972" t="s">
        <v>14</v>
      </c>
      <c r="H11" s="1017" t="s">
        <v>15</v>
      </c>
      <c r="I11" s="1018"/>
      <c r="J11" s="1002" t="s">
        <v>16</v>
      </c>
      <c r="K11" s="1003"/>
    </row>
    <row r="12" spans="1:11" x14ac:dyDescent="0.25">
      <c r="A12" s="961"/>
      <c r="B12" s="1012"/>
      <c r="C12" s="961"/>
      <c r="D12" s="961"/>
      <c r="E12" s="961"/>
      <c r="F12" s="1012"/>
      <c r="G12" s="961"/>
      <c r="H12" s="1007" t="s">
        <v>17</v>
      </c>
      <c r="I12" s="1007" t="s">
        <v>18</v>
      </c>
      <c r="J12" s="968"/>
      <c r="K12" s="1004"/>
    </row>
    <row r="13" spans="1:11" ht="30.75" customHeight="1" thickBot="1" x14ac:dyDescent="0.3">
      <c r="A13" s="973"/>
      <c r="B13" s="1013"/>
      <c r="C13" s="973"/>
      <c r="D13" s="973"/>
      <c r="E13" s="973"/>
      <c r="F13" s="1013"/>
      <c r="G13" s="973"/>
      <c r="H13" s="1008"/>
      <c r="I13" s="1008"/>
      <c r="J13" s="1005"/>
      <c r="K13" s="1006"/>
    </row>
    <row r="14" spans="1:11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97">
        <v>8</v>
      </c>
      <c r="I14" s="98">
        <v>9</v>
      </c>
      <c r="J14" s="1009">
        <v>10</v>
      </c>
      <c r="K14" s="1001"/>
    </row>
    <row r="15" spans="1:11" ht="47.25" customHeight="1" thickBot="1" x14ac:dyDescent="0.3">
      <c r="A15" s="244">
        <v>1</v>
      </c>
      <c r="B15" s="1080" t="s">
        <v>245</v>
      </c>
      <c r="C15" s="240"/>
      <c r="D15" s="241" t="s">
        <v>437</v>
      </c>
      <c r="E15" s="234" t="s">
        <v>249</v>
      </c>
      <c r="F15" s="242">
        <v>9</v>
      </c>
      <c r="G15" s="243" t="s">
        <v>438</v>
      </c>
      <c r="H15" s="242">
        <v>1000</v>
      </c>
      <c r="I15" s="242">
        <v>0</v>
      </c>
      <c r="J15" s="1078" t="s">
        <v>29</v>
      </c>
      <c r="K15" s="1079"/>
    </row>
    <row r="16" spans="1:11" ht="54" customHeight="1" thickBot="1" x14ac:dyDescent="0.3">
      <c r="A16" s="259">
        <v>2</v>
      </c>
      <c r="B16" s="957"/>
      <c r="C16" s="255" t="s">
        <v>63</v>
      </c>
      <c r="D16" s="256" t="s">
        <v>246</v>
      </c>
      <c r="E16" s="255" t="s">
        <v>201</v>
      </c>
      <c r="F16" s="257">
        <v>1</v>
      </c>
      <c r="G16" s="398" t="s">
        <v>247</v>
      </c>
      <c r="H16" s="258">
        <v>1000</v>
      </c>
      <c r="I16" s="258">
        <v>575</v>
      </c>
      <c r="J16" s="1083" t="s">
        <v>44</v>
      </c>
      <c r="K16" s="1084"/>
    </row>
    <row r="17" spans="1:15" ht="61.5" customHeight="1" thickBot="1" x14ac:dyDescent="0.3">
      <c r="A17" s="277">
        <v>3</v>
      </c>
      <c r="B17" s="957"/>
      <c r="C17" s="281" t="s">
        <v>26</v>
      </c>
      <c r="D17" s="278" t="s">
        <v>248</v>
      </c>
      <c r="E17" s="279" t="s">
        <v>249</v>
      </c>
      <c r="F17" s="280">
        <v>2</v>
      </c>
      <c r="G17" s="397" t="s">
        <v>398</v>
      </c>
      <c r="H17" s="282">
        <v>500</v>
      </c>
      <c r="I17" s="282">
        <v>0</v>
      </c>
      <c r="J17" s="1071" t="s">
        <v>62</v>
      </c>
      <c r="K17" s="1072"/>
    </row>
    <row r="18" spans="1:15" ht="39.75" customHeight="1" thickBot="1" x14ac:dyDescent="0.3">
      <c r="A18" s="99">
        <v>4</v>
      </c>
      <c r="B18" s="957"/>
      <c r="C18" s="150" t="s">
        <v>26</v>
      </c>
      <c r="D18" s="210" t="s">
        <v>250</v>
      </c>
      <c r="E18" s="394" t="s">
        <v>60</v>
      </c>
      <c r="F18" s="212">
        <v>1</v>
      </c>
      <c r="G18" s="383" t="s">
        <v>251</v>
      </c>
      <c r="H18" s="113">
        <v>1000</v>
      </c>
      <c r="I18" s="113">
        <v>0</v>
      </c>
      <c r="J18" s="991" t="s">
        <v>62</v>
      </c>
      <c r="K18" s="992"/>
    </row>
    <row r="19" spans="1:15" ht="18.600000000000001" thickBot="1" x14ac:dyDescent="0.3">
      <c r="A19" s="99"/>
      <c r="B19" s="958"/>
      <c r="C19" s="1085" t="s">
        <v>252</v>
      </c>
      <c r="D19" s="1086"/>
      <c r="E19" s="1086"/>
      <c r="F19" s="1086"/>
      <c r="G19" s="1087"/>
      <c r="H19" s="211">
        <f>H15+H16+H17+H18</f>
        <v>3500</v>
      </c>
      <c r="I19" s="211">
        <f>SUM(I15:I18)</f>
        <v>575</v>
      </c>
      <c r="J19" s="1073">
        <f>H19+I19</f>
        <v>4075</v>
      </c>
      <c r="K19" s="1074"/>
    </row>
    <row r="20" spans="1:15" ht="36.6" thickBot="1" x14ac:dyDescent="0.3">
      <c r="A20" s="267">
        <v>5</v>
      </c>
      <c r="B20" s="967" t="s">
        <v>253</v>
      </c>
      <c r="C20" s="235"/>
      <c r="D20" s="245" t="s">
        <v>437</v>
      </c>
      <c r="E20" s="235" t="s">
        <v>249</v>
      </c>
      <c r="F20" s="235" t="s">
        <v>439</v>
      </c>
      <c r="G20" s="246" t="s">
        <v>438</v>
      </c>
      <c r="H20" s="236">
        <v>800</v>
      </c>
      <c r="I20" s="236">
        <v>0</v>
      </c>
      <c r="J20" s="1081" t="s">
        <v>29</v>
      </c>
      <c r="K20" s="1082"/>
    </row>
    <row r="21" spans="1:15" ht="55.5" customHeight="1" thickBot="1" x14ac:dyDescent="0.3">
      <c r="A21" s="259">
        <v>6</v>
      </c>
      <c r="B21" s="968"/>
      <c r="C21" s="255"/>
      <c r="D21" s="256" t="s">
        <v>246</v>
      </c>
      <c r="E21" s="255" t="s">
        <v>201</v>
      </c>
      <c r="F21" s="257">
        <v>1</v>
      </c>
      <c r="G21" s="398" t="s">
        <v>247</v>
      </c>
      <c r="H21" s="258">
        <v>1000</v>
      </c>
      <c r="I21" s="258">
        <v>575</v>
      </c>
      <c r="J21" s="1083" t="s">
        <v>44</v>
      </c>
      <c r="K21" s="1084"/>
    </row>
    <row r="22" spans="1:15" ht="53.25" customHeight="1" thickBot="1" x14ac:dyDescent="0.3">
      <c r="A22" s="277">
        <v>7</v>
      </c>
      <c r="B22" s="968"/>
      <c r="C22" s="281" t="s">
        <v>26</v>
      </c>
      <c r="D22" s="278" t="s">
        <v>248</v>
      </c>
      <c r="E22" s="279" t="s">
        <v>249</v>
      </c>
      <c r="F22" s="280">
        <v>2</v>
      </c>
      <c r="G22" s="397" t="s">
        <v>398</v>
      </c>
      <c r="H22" s="282">
        <v>500</v>
      </c>
      <c r="I22" s="282">
        <v>0</v>
      </c>
      <c r="J22" s="1071" t="s">
        <v>62</v>
      </c>
      <c r="K22" s="1072"/>
    </row>
    <row r="23" spans="1:15" ht="35.25" customHeight="1" thickBot="1" x14ac:dyDescent="0.3">
      <c r="A23" s="99">
        <v>8</v>
      </c>
      <c r="B23" s="968"/>
      <c r="C23" s="150" t="s">
        <v>26</v>
      </c>
      <c r="D23" s="210" t="s">
        <v>250</v>
      </c>
      <c r="E23" s="394" t="s">
        <v>60</v>
      </c>
      <c r="F23" s="212">
        <v>1.5</v>
      </c>
      <c r="G23" s="383" t="s">
        <v>251</v>
      </c>
      <c r="H23" s="113">
        <v>1500</v>
      </c>
      <c r="I23" s="113">
        <v>0</v>
      </c>
      <c r="J23" s="991" t="s">
        <v>62</v>
      </c>
      <c r="K23" s="992"/>
    </row>
    <row r="24" spans="1:15" ht="18.600000000000001" thickBot="1" x14ac:dyDescent="0.3">
      <c r="A24" s="99"/>
      <c r="B24" s="969"/>
      <c r="C24" s="1090" t="s">
        <v>252</v>
      </c>
      <c r="D24" s="1091"/>
      <c r="E24" s="1091"/>
      <c r="F24" s="1091"/>
      <c r="G24" s="1092"/>
      <c r="H24" s="211">
        <f>SUM(H20:H23)</f>
        <v>3800</v>
      </c>
      <c r="I24" s="211">
        <f>SUM(I20:I23)</f>
        <v>575</v>
      </c>
      <c r="J24" s="1073">
        <f>H24+I24</f>
        <v>4375</v>
      </c>
      <c r="K24" s="1074"/>
    </row>
    <row r="25" spans="1:15" ht="36.6" thickBot="1" x14ac:dyDescent="0.3">
      <c r="A25" s="99">
        <v>9</v>
      </c>
      <c r="B25" s="967" t="s">
        <v>254</v>
      </c>
      <c r="C25" s="209"/>
      <c r="D25" s="112" t="s">
        <v>437</v>
      </c>
      <c r="E25" s="150" t="s">
        <v>249</v>
      </c>
      <c r="F25" s="150" t="s">
        <v>440</v>
      </c>
      <c r="G25" s="123" t="s">
        <v>438</v>
      </c>
      <c r="H25" s="113">
        <v>900</v>
      </c>
      <c r="I25" s="113">
        <v>0</v>
      </c>
      <c r="J25" s="1052" t="s">
        <v>29</v>
      </c>
      <c r="K25" s="1053"/>
    </row>
    <row r="26" spans="1:15" ht="36" x14ac:dyDescent="0.25">
      <c r="A26" s="390">
        <v>10</v>
      </c>
      <c r="B26" s="968"/>
      <c r="C26" s="108" t="s">
        <v>26</v>
      </c>
      <c r="D26" s="147" t="s">
        <v>250</v>
      </c>
      <c r="E26" s="109" t="s">
        <v>60</v>
      </c>
      <c r="F26" s="110">
        <v>1.5</v>
      </c>
      <c r="G26" s="385" t="s">
        <v>251</v>
      </c>
      <c r="H26" s="110">
        <v>1500</v>
      </c>
      <c r="I26" s="110">
        <v>0</v>
      </c>
      <c r="J26" s="1088" t="s">
        <v>62</v>
      </c>
      <c r="K26" s="1089"/>
    </row>
    <row r="27" spans="1:15" ht="18" x14ac:dyDescent="0.25">
      <c r="A27" s="394"/>
      <c r="B27" s="1038"/>
      <c r="C27" s="981" t="s">
        <v>252</v>
      </c>
      <c r="D27" s="954"/>
      <c r="E27" s="954"/>
      <c r="F27" s="954"/>
      <c r="G27" s="955"/>
      <c r="H27" s="128">
        <f>SUM(H25:H26)</f>
        <v>2400</v>
      </c>
      <c r="I27" s="128">
        <f>SUM(I25:I26)</f>
        <v>0</v>
      </c>
      <c r="J27" s="985">
        <f>H27+I27</f>
        <v>2400</v>
      </c>
      <c r="K27" s="986"/>
      <c r="O27" s="185"/>
    </row>
    <row r="28" spans="1:15" ht="62.25" customHeight="1" x14ac:dyDescent="0.25">
      <c r="A28" s="237">
        <v>11</v>
      </c>
      <c r="B28" s="945" t="s">
        <v>255</v>
      </c>
      <c r="C28" s="232"/>
      <c r="D28" s="233" t="s">
        <v>441</v>
      </c>
      <c r="E28" s="234" t="s">
        <v>60</v>
      </c>
      <c r="F28" s="235" t="s">
        <v>442</v>
      </c>
      <c r="G28" s="235" t="s">
        <v>443</v>
      </c>
      <c r="H28" s="236">
        <v>11000</v>
      </c>
      <c r="I28" s="236">
        <v>0</v>
      </c>
      <c r="J28" s="1093" t="s">
        <v>164</v>
      </c>
      <c r="K28" s="1094"/>
      <c r="O28" s="185"/>
    </row>
    <row r="29" spans="1:15" ht="18" x14ac:dyDescent="0.25">
      <c r="A29" s="394"/>
      <c r="B29" s="946"/>
      <c r="C29" s="1075" t="s">
        <v>252</v>
      </c>
      <c r="D29" s="1076"/>
      <c r="E29" s="1076"/>
      <c r="F29" s="1076"/>
      <c r="G29" s="1077"/>
      <c r="H29" s="211">
        <f>H28</f>
        <v>11000</v>
      </c>
      <c r="I29" s="211">
        <f>I28</f>
        <v>0</v>
      </c>
      <c r="J29" s="1073">
        <f>H29+I29</f>
        <v>11000</v>
      </c>
      <c r="K29" s="1074"/>
    </row>
    <row r="30" spans="1:15" ht="44.25" customHeight="1" thickBot="1" x14ac:dyDescent="0.3">
      <c r="A30" s="229">
        <v>12</v>
      </c>
      <c r="B30" s="1097" t="s">
        <v>262</v>
      </c>
      <c r="C30" s="214" t="s">
        <v>63</v>
      </c>
      <c r="D30" s="112" t="s">
        <v>437</v>
      </c>
      <c r="E30" s="394" t="s">
        <v>249</v>
      </c>
      <c r="F30" s="113">
        <v>11</v>
      </c>
      <c r="G30" s="123" t="s">
        <v>438</v>
      </c>
      <c r="H30" s="113">
        <v>1500</v>
      </c>
      <c r="I30" s="113">
        <v>0</v>
      </c>
      <c r="J30" s="1052" t="s">
        <v>29</v>
      </c>
      <c r="K30" s="1053"/>
    </row>
    <row r="31" spans="1:15" ht="36" customHeight="1" thickBot="1" x14ac:dyDescent="0.3">
      <c r="A31" s="213">
        <v>13</v>
      </c>
      <c r="B31" s="1097"/>
      <c r="C31" s="394"/>
      <c r="D31" s="210" t="s">
        <v>250</v>
      </c>
      <c r="E31" s="394" t="s">
        <v>60</v>
      </c>
      <c r="F31" s="113">
        <v>2</v>
      </c>
      <c r="G31" s="383" t="s">
        <v>251</v>
      </c>
      <c r="H31" s="113">
        <v>2000</v>
      </c>
      <c r="I31" s="113">
        <v>0</v>
      </c>
      <c r="J31" s="991" t="s">
        <v>62</v>
      </c>
      <c r="K31" s="995"/>
    </row>
    <row r="32" spans="1:15" ht="18.600000000000001" thickBot="1" x14ac:dyDescent="0.3">
      <c r="A32" s="213"/>
      <c r="B32" s="1097"/>
      <c r="C32" s="966" t="s">
        <v>252</v>
      </c>
      <c r="D32" s="964"/>
      <c r="E32" s="964"/>
      <c r="F32" s="964"/>
      <c r="G32" s="965"/>
      <c r="H32" s="128">
        <f>SUM(H30:H31)</f>
        <v>3500</v>
      </c>
      <c r="I32" s="128">
        <f>SUM(I30:I31)</f>
        <v>0</v>
      </c>
      <c r="J32" s="940">
        <f>H32+I32</f>
        <v>3500</v>
      </c>
      <c r="K32" s="959"/>
    </row>
    <row r="33" spans="1:11" ht="36.6" thickBot="1" x14ac:dyDescent="0.3">
      <c r="A33" s="248">
        <v>14</v>
      </c>
      <c r="B33" s="1097" t="s">
        <v>266</v>
      </c>
      <c r="C33" s="247"/>
      <c r="D33" s="245" t="s">
        <v>437</v>
      </c>
      <c r="E33" s="238" t="s">
        <v>249</v>
      </c>
      <c r="F33" s="236">
        <v>16</v>
      </c>
      <c r="G33" s="246" t="s">
        <v>438</v>
      </c>
      <c r="H33" s="236">
        <v>2000</v>
      </c>
      <c r="I33" s="236">
        <v>0</v>
      </c>
      <c r="J33" s="1081" t="s">
        <v>29</v>
      </c>
      <c r="K33" s="1082"/>
    </row>
    <row r="34" spans="1:11" ht="60.75" customHeight="1" thickBot="1" x14ac:dyDescent="0.3">
      <c r="A34" s="264">
        <v>15</v>
      </c>
      <c r="B34" s="1097"/>
      <c r="C34" s="401" t="s">
        <v>63</v>
      </c>
      <c r="D34" s="260" t="s">
        <v>444</v>
      </c>
      <c r="E34" s="261" t="s">
        <v>327</v>
      </c>
      <c r="F34" s="262">
        <v>78</v>
      </c>
      <c r="G34" s="263" t="s">
        <v>383</v>
      </c>
      <c r="H34" s="258">
        <v>16500</v>
      </c>
      <c r="I34" s="258">
        <v>3198</v>
      </c>
      <c r="J34" s="1083" t="s">
        <v>44</v>
      </c>
      <c r="K34" s="1100"/>
    </row>
    <row r="35" spans="1:11" ht="18" x14ac:dyDescent="0.25">
      <c r="A35" s="230"/>
      <c r="B35" s="1097"/>
      <c r="C35" s="953" t="s">
        <v>252</v>
      </c>
      <c r="D35" s="954"/>
      <c r="E35" s="954"/>
      <c r="F35" s="954"/>
      <c r="G35" s="955"/>
      <c r="H35" s="129">
        <f>SUM(H33:H34)</f>
        <v>18500</v>
      </c>
      <c r="I35" s="129">
        <f>SUM(I33:I34)</f>
        <v>3198</v>
      </c>
      <c r="J35" s="940">
        <f>H35+I35</f>
        <v>21698</v>
      </c>
      <c r="K35" s="941"/>
    </row>
    <row r="36" spans="1:11" ht="54.6" thickBot="1" x14ac:dyDescent="0.3">
      <c r="A36" s="238">
        <v>16</v>
      </c>
      <c r="B36" s="950" t="s">
        <v>279</v>
      </c>
      <c r="C36" s="232"/>
      <c r="D36" s="233" t="s">
        <v>441</v>
      </c>
      <c r="E36" s="238" t="s">
        <v>60</v>
      </c>
      <c r="F36" s="239" t="s">
        <v>445</v>
      </c>
      <c r="G36" s="235" t="s">
        <v>443</v>
      </c>
      <c r="H36" s="236">
        <v>21000</v>
      </c>
      <c r="I36" s="236">
        <v>0</v>
      </c>
      <c r="J36" s="1081" t="s">
        <v>164</v>
      </c>
      <c r="K36" s="1082"/>
    </row>
    <row r="37" spans="1:11" ht="18.600000000000001" thickBot="1" x14ac:dyDescent="0.3">
      <c r="A37" s="99"/>
      <c r="B37" s="951"/>
      <c r="C37" s="982" t="s">
        <v>252</v>
      </c>
      <c r="D37" s="983"/>
      <c r="E37" s="983"/>
      <c r="F37" s="983"/>
      <c r="G37" s="984"/>
      <c r="H37" s="151">
        <f>H36</f>
        <v>21000</v>
      </c>
      <c r="I37" s="151">
        <f>I36</f>
        <v>0</v>
      </c>
      <c r="J37" s="1029">
        <f>H37+I37</f>
        <v>21000</v>
      </c>
      <c r="K37" s="1030"/>
    </row>
    <row r="38" spans="1:11" ht="45.75" customHeight="1" x14ac:dyDescent="0.25">
      <c r="A38" s="99">
        <v>17</v>
      </c>
      <c r="B38" s="950" t="s">
        <v>281</v>
      </c>
      <c r="C38" s="122"/>
      <c r="D38" s="210" t="s">
        <v>250</v>
      </c>
      <c r="E38" s="394" t="s">
        <v>60</v>
      </c>
      <c r="F38" s="113">
        <v>2</v>
      </c>
      <c r="G38" s="383" t="s">
        <v>251</v>
      </c>
      <c r="H38" s="113">
        <v>2000</v>
      </c>
      <c r="I38" s="113">
        <v>0</v>
      </c>
      <c r="J38" s="991" t="s">
        <v>62</v>
      </c>
      <c r="K38" s="992"/>
    </row>
    <row r="39" spans="1:11" ht="18" x14ac:dyDescent="0.25">
      <c r="A39" s="384"/>
      <c r="B39" s="951"/>
      <c r="C39" s="947" t="s">
        <v>252</v>
      </c>
      <c r="D39" s="948"/>
      <c r="E39" s="948"/>
      <c r="F39" s="948"/>
      <c r="G39" s="949"/>
      <c r="H39" s="151">
        <v>2000</v>
      </c>
      <c r="I39" s="151">
        <v>0</v>
      </c>
      <c r="J39" s="1029">
        <f>H39+I39</f>
        <v>2000</v>
      </c>
      <c r="K39" s="1030"/>
    </row>
    <row r="40" spans="1:11" ht="61.5" customHeight="1" x14ac:dyDescent="0.25">
      <c r="A40" s="279">
        <v>18</v>
      </c>
      <c r="B40" s="952" t="s">
        <v>282</v>
      </c>
      <c r="C40" s="283"/>
      <c r="D40" s="278" t="s">
        <v>248</v>
      </c>
      <c r="E40" s="279" t="s">
        <v>249</v>
      </c>
      <c r="F40" s="282">
        <v>1</v>
      </c>
      <c r="G40" s="284" t="s">
        <v>398</v>
      </c>
      <c r="H40" s="282">
        <v>500</v>
      </c>
      <c r="I40" s="282">
        <v>0</v>
      </c>
      <c r="J40" s="1071" t="s">
        <v>62</v>
      </c>
      <c r="K40" s="1072"/>
    </row>
    <row r="41" spans="1:11" ht="43.5" customHeight="1" x14ac:dyDescent="0.25">
      <c r="A41" s="394">
        <v>19</v>
      </c>
      <c r="B41" s="952"/>
      <c r="C41" s="122"/>
      <c r="D41" s="147" t="s">
        <v>250</v>
      </c>
      <c r="E41" s="109" t="s">
        <v>60</v>
      </c>
      <c r="F41" s="110">
        <v>1</v>
      </c>
      <c r="G41" s="385" t="s">
        <v>251</v>
      </c>
      <c r="H41" s="110">
        <v>1000</v>
      </c>
      <c r="I41" s="110">
        <v>0</v>
      </c>
      <c r="J41" s="993" t="s">
        <v>62</v>
      </c>
      <c r="K41" s="1031"/>
    </row>
    <row r="42" spans="1:11" ht="18" x14ac:dyDescent="0.25">
      <c r="A42" s="394"/>
      <c r="B42" s="946"/>
      <c r="C42" s="947" t="s">
        <v>252</v>
      </c>
      <c r="D42" s="948"/>
      <c r="E42" s="948"/>
      <c r="F42" s="948"/>
      <c r="G42" s="949"/>
      <c r="H42" s="151">
        <f>H40+H41</f>
        <v>1500</v>
      </c>
      <c r="I42" s="151">
        <f>I40+I41</f>
        <v>0</v>
      </c>
      <c r="J42" s="1029">
        <f>H42+I42</f>
        <v>1500</v>
      </c>
      <c r="K42" s="1030"/>
    </row>
    <row r="43" spans="1:11" ht="41.25" customHeight="1" x14ac:dyDescent="0.25">
      <c r="A43" s="238">
        <v>20</v>
      </c>
      <c r="B43" s="945" t="s">
        <v>283</v>
      </c>
      <c r="C43" s="249"/>
      <c r="D43" s="245" t="s">
        <v>437</v>
      </c>
      <c r="E43" s="239" t="s">
        <v>249</v>
      </c>
      <c r="F43" s="239" t="s">
        <v>446</v>
      </c>
      <c r="G43" s="246" t="s">
        <v>438</v>
      </c>
      <c r="H43" s="250">
        <v>1500</v>
      </c>
      <c r="I43" s="239" t="s">
        <v>447</v>
      </c>
      <c r="J43" s="1095" t="s">
        <v>29</v>
      </c>
      <c r="K43" s="1096"/>
    </row>
    <row r="44" spans="1:11" ht="42" customHeight="1" x14ac:dyDescent="0.25">
      <c r="A44" s="255">
        <v>21</v>
      </c>
      <c r="B44" s="952"/>
      <c r="C44" s="265"/>
      <c r="D44" s="260" t="s">
        <v>269</v>
      </c>
      <c r="E44" s="263" t="s">
        <v>201</v>
      </c>
      <c r="F44" s="263" t="s">
        <v>448</v>
      </c>
      <c r="G44" s="263" t="s">
        <v>383</v>
      </c>
      <c r="H44" s="266">
        <v>6558</v>
      </c>
      <c r="I44" s="263" t="s">
        <v>449</v>
      </c>
      <c r="J44" s="1098" t="s">
        <v>44</v>
      </c>
      <c r="K44" s="1099"/>
    </row>
    <row r="45" spans="1:11" ht="36" x14ac:dyDescent="0.25">
      <c r="A45" s="394">
        <v>22</v>
      </c>
      <c r="B45" s="952"/>
      <c r="C45" s="122"/>
      <c r="D45" s="210" t="s">
        <v>250</v>
      </c>
      <c r="E45" s="394" t="s">
        <v>60</v>
      </c>
      <c r="F45" s="113">
        <v>1.5</v>
      </c>
      <c r="G45" s="383" t="s">
        <v>251</v>
      </c>
      <c r="H45" s="113">
        <v>1500</v>
      </c>
      <c r="I45" s="113">
        <v>0</v>
      </c>
      <c r="J45" s="991" t="s">
        <v>62</v>
      </c>
      <c r="K45" s="992"/>
    </row>
    <row r="46" spans="1:11" ht="18.600000000000001" thickBot="1" x14ac:dyDescent="0.3">
      <c r="A46" s="394"/>
      <c r="B46" s="946"/>
      <c r="C46" s="942" t="s">
        <v>252</v>
      </c>
      <c r="D46" s="948"/>
      <c r="E46" s="948"/>
      <c r="F46" s="948"/>
      <c r="G46" s="949"/>
      <c r="H46" s="151">
        <f>H43+H44+H45</f>
        <v>9558</v>
      </c>
      <c r="I46" s="151">
        <f>I43+I44+I45</f>
        <v>1271</v>
      </c>
      <c r="J46" s="1029">
        <f>H46+I46</f>
        <v>10829</v>
      </c>
      <c r="K46" s="1030"/>
    </row>
    <row r="47" spans="1:11" ht="18.600000000000001" thickBot="1" x14ac:dyDescent="0.3">
      <c r="A47" s="124"/>
      <c r="B47" s="402"/>
      <c r="C47" s="124"/>
      <c r="D47" s="1022" t="s">
        <v>128</v>
      </c>
      <c r="E47" s="1023"/>
      <c r="F47" s="1023"/>
      <c r="G47" s="1024"/>
      <c r="H47" s="158">
        <f>H19+H24+H27+H29+H32+H35+H37+H39+H46</f>
        <v>75258</v>
      </c>
      <c r="I47" s="158">
        <f>I19+I24+I27+I29+I32+I35+I37+I42+I39+I46</f>
        <v>5619</v>
      </c>
      <c r="J47" s="1025">
        <f>H47+I47</f>
        <v>80877</v>
      </c>
      <c r="K47" s="1026"/>
    </row>
    <row r="48" spans="1:11" ht="18.600000000000001" thickBot="1" x14ac:dyDescent="0.3">
      <c r="A48" s="124"/>
      <c r="B48" s="402"/>
      <c r="C48" s="124"/>
      <c r="D48" s="156"/>
      <c r="E48" s="156"/>
      <c r="F48" s="156"/>
      <c r="G48" s="156"/>
      <c r="H48" s="157" t="s">
        <v>63</v>
      </c>
      <c r="I48" s="158" t="s">
        <v>357</v>
      </c>
      <c r="J48" s="157"/>
      <c r="K48" s="157"/>
    </row>
    <row r="49" spans="1:11" ht="17.399999999999999" x14ac:dyDescent="0.3">
      <c r="A49" s="94"/>
      <c r="B49" s="1028" t="s">
        <v>242</v>
      </c>
      <c r="C49" s="1028"/>
      <c r="D49" s="1028"/>
      <c r="E49" s="1027" t="s">
        <v>284</v>
      </c>
      <c r="F49" s="1027"/>
      <c r="G49" s="1027"/>
      <c r="H49" s="971" t="s">
        <v>244</v>
      </c>
      <c r="I49" s="971"/>
      <c r="J49" s="94"/>
      <c r="K49" s="94"/>
    </row>
    <row r="50" spans="1:11" ht="17.399999999999999" x14ac:dyDescent="0.3">
      <c r="A50" s="94"/>
      <c r="B50" s="1028" t="s">
        <v>361</v>
      </c>
      <c r="C50" s="1028"/>
      <c r="D50" s="1028"/>
      <c r="E50" s="971" t="s">
        <v>285</v>
      </c>
      <c r="F50" s="971"/>
      <c r="G50" s="971"/>
      <c r="H50" s="971" t="s">
        <v>286</v>
      </c>
      <c r="I50" s="971"/>
      <c r="J50" s="94"/>
      <c r="K50" s="94"/>
    </row>
    <row r="51" spans="1:11" x14ac:dyDescent="0.25">
      <c r="H51" s="93" t="s">
        <v>63</v>
      </c>
    </row>
  </sheetData>
  <mergeCells count="75">
    <mergeCell ref="B28:B29"/>
    <mergeCell ref="J28:K28"/>
    <mergeCell ref="J43:K43"/>
    <mergeCell ref="B43:B46"/>
    <mergeCell ref="J30:K30"/>
    <mergeCell ref="B30:B32"/>
    <mergeCell ref="B33:B35"/>
    <mergeCell ref="J33:K33"/>
    <mergeCell ref="C35:G35"/>
    <mergeCell ref="J35:K35"/>
    <mergeCell ref="C37:G37"/>
    <mergeCell ref="J37:K37"/>
    <mergeCell ref="J36:K36"/>
    <mergeCell ref="J44:K44"/>
    <mergeCell ref="B38:B39"/>
    <mergeCell ref="J34:K34"/>
    <mergeCell ref="B15:B19"/>
    <mergeCell ref="B20:B24"/>
    <mergeCell ref="J20:K20"/>
    <mergeCell ref="J25:K25"/>
    <mergeCell ref="B25:B27"/>
    <mergeCell ref="J21:K21"/>
    <mergeCell ref="J22:K22"/>
    <mergeCell ref="J23:K23"/>
    <mergeCell ref="J16:K16"/>
    <mergeCell ref="J17:K17"/>
    <mergeCell ref="J18:K18"/>
    <mergeCell ref="C19:G19"/>
    <mergeCell ref="J26:K26"/>
    <mergeCell ref="C27:G27"/>
    <mergeCell ref="J27:K27"/>
    <mergeCell ref="C24:G24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K13"/>
    <mergeCell ref="H12:H13"/>
    <mergeCell ref="I12:I13"/>
    <mergeCell ref="J14:K14"/>
    <mergeCell ref="J19:K19"/>
    <mergeCell ref="J15:K15"/>
    <mergeCell ref="J24:K24"/>
    <mergeCell ref="C29:G29"/>
    <mergeCell ref="J29:K29"/>
    <mergeCell ref="J31:K31"/>
    <mergeCell ref="C32:G32"/>
    <mergeCell ref="J32:K32"/>
    <mergeCell ref="B50:D50"/>
    <mergeCell ref="E50:G50"/>
    <mergeCell ref="H50:I50"/>
    <mergeCell ref="J45:K45"/>
    <mergeCell ref="C46:G46"/>
    <mergeCell ref="J46:K46"/>
    <mergeCell ref="D47:G47"/>
    <mergeCell ref="J47:K47"/>
    <mergeCell ref="B49:D49"/>
    <mergeCell ref="E49:G49"/>
    <mergeCell ref="H49:I49"/>
    <mergeCell ref="B36:B37"/>
    <mergeCell ref="J38:K38"/>
    <mergeCell ref="C39:G39"/>
    <mergeCell ref="J39:K39"/>
    <mergeCell ref="B40:B42"/>
    <mergeCell ref="J40:K40"/>
    <mergeCell ref="J41:K41"/>
    <mergeCell ref="C42:G42"/>
    <mergeCell ref="J42:K42"/>
  </mergeCells>
  <pageMargins left="0.7" right="0.7" top="0.75" bottom="0.75" header="0.3" footer="0.3"/>
  <pageSetup paperSize="9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9"/>
  <sheetViews>
    <sheetView topLeftCell="A11" workbookViewId="0">
      <selection activeCell="A104" sqref="A104"/>
    </sheetView>
  </sheetViews>
  <sheetFormatPr defaultRowHeight="13.2" x14ac:dyDescent="0.25"/>
  <cols>
    <col min="3" max="3" width="10.5546875" customWidth="1"/>
    <col min="4" max="4" width="22.6640625" customWidth="1"/>
    <col min="7" max="7" width="19.44140625" customWidth="1"/>
    <col min="8" max="8" width="19" customWidth="1"/>
  </cols>
  <sheetData>
    <row r="1" spans="1:8" ht="16.8" x14ac:dyDescent="0.25">
      <c r="A1" s="22"/>
      <c r="B1" s="23"/>
      <c r="C1" s="23" t="s">
        <v>0</v>
      </c>
      <c r="D1" s="23"/>
      <c r="E1" s="22"/>
      <c r="F1" s="22"/>
      <c r="G1" s="22"/>
      <c r="H1" s="23"/>
    </row>
    <row r="2" spans="1:8" ht="16.8" x14ac:dyDescent="0.25">
      <c r="A2" s="22"/>
      <c r="B2" s="23"/>
      <c r="C2" s="23" t="s">
        <v>1</v>
      </c>
      <c r="D2" s="23"/>
      <c r="E2" s="22"/>
      <c r="F2" s="22"/>
      <c r="G2" s="22"/>
      <c r="H2" s="23"/>
    </row>
    <row r="3" spans="1:8" ht="16.8" x14ac:dyDescent="0.25">
      <c r="A3" s="22"/>
      <c r="B3" s="23"/>
      <c r="C3" s="23" t="s">
        <v>2</v>
      </c>
      <c r="D3" s="23"/>
      <c r="E3" s="22"/>
      <c r="F3" s="22"/>
      <c r="G3" s="22"/>
      <c r="H3" s="23"/>
    </row>
    <row r="4" spans="1:8" ht="16.8" x14ac:dyDescent="0.25">
      <c r="A4" s="22"/>
      <c r="B4" s="23"/>
      <c r="C4" s="23" t="s">
        <v>3</v>
      </c>
      <c r="D4" s="23"/>
      <c r="E4" s="22"/>
      <c r="F4" s="22"/>
      <c r="G4" s="22"/>
      <c r="H4" s="23"/>
    </row>
    <row r="5" spans="1:8" ht="16.8" x14ac:dyDescent="0.25">
      <c r="A5" s="22"/>
      <c r="B5" s="23"/>
      <c r="C5" s="23" t="s">
        <v>173</v>
      </c>
      <c r="D5" s="23" t="s">
        <v>367</v>
      </c>
      <c r="E5" s="22"/>
      <c r="F5" s="22"/>
      <c r="G5" s="22"/>
      <c r="H5" s="23"/>
    </row>
    <row r="6" spans="1:8" x14ac:dyDescent="0.25">
      <c r="A6" s="405"/>
      <c r="E6" s="405"/>
      <c r="F6" s="405"/>
      <c r="G6" s="405"/>
    </row>
    <row r="7" spans="1:8" ht="16.8" x14ac:dyDescent="0.25">
      <c r="A7" s="834" t="s">
        <v>5</v>
      </c>
      <c r="B7" s="834"/>
      <c r="C7" s="834"/>
      <c r="D7" s="834"/>
      <c r="E7" s="834"/>
      <c r="F7" s="834"/>
      <c r="G7" s="834"/>
    </row>
    <row r="8" spans="1:8" ht="16.8" x14ac:dyDescent="0.25">
      <c r="A8" s="834" t="s">
        <v>6</v>
      </c>
      <c r="B8" s="834"/>
      <c r="C8" s="834"/>
      <c r="D8" s="834"/>
      <c r="E8" s="834"/>
      <c r="F8" s="834"/>
      <c r="G8" s="834"/>
    </row>
    <row r="9" spans="1:8" ht="16.8" x14ac:dyDescent="0.25">
      <c r="A9" s="834" t="s">
        <v>368</v>
      </c>
      <c r="B9" s="834"/>
      <c r="C9" s="834"/>
      <c r="D9" s="834"/>
      <c r="E9" s="834"/>
      <c r="F9" s="834"/>
      <c r="G9" s="834"/>
    </row>
    <row r="10" spans="1:8" ht="13.8" thickBot="1" x14ac:dyDescent="0.3">
      <c r="A10" s="405"/>
      <c r="E10" s="405"/>
      <c r="F10" s="405"/>
      <c r="G10" s="405"/>
    </row>
    <row r="11" spans="1:8" x14ac:dyDescent="0.25">
      <c r="A11" s="835" t="s">
        <v>8</v>
      </c>
      <c r="B11" s="842" t="s">
        <v>9</v>
      </c>
      <c r="C11" s="835" t="s">
        <v>10</v>
      </c>
      <c r="D11" s="842" t="s">
        <v>11</v>
      </c>
      <c r="E11" s="835" t="s">
        <v>12</v>
      </c>
      <c r="F11" s="842" t="s">
        <v>13</v>
      </c>
      <c r="G11" s="835" t="s">
        <v>14</v>
      </c>
      <c r="H11" s="835" t="s">
        <v>16</v>
      </c>
    </row>
    <row r="12" spans="1:8" x14ac:dyDescent="0.25">
      <c r="A12" s="836"/>
      <c r="B12" s="843"/>
      <c r="C12" s="836"/>
      <c r="D12" s="843"/>
      <c r="E12" s="836"/>
      <c r="F12" s="843"/>
      <c r="G12" s="836"/>
      <c r="H12" s="836"/>
    </row>
    <row r="13" spans="1:8" ht="17.25" customHeight="1" thickBot="1" x14ac:dyDescent="0.3">
      <c r="A13" s="837"/>
      <c r="B13" s="844"/>
      <c r="C13" s="837"/>
      <c r="D13" s="844"/>
      <c r="E13" s="837"/>
      <c r="F13" s="844"/>
      <c r="G13" s="837"/>
      <c r="H13" s="837"/>
    </row>
    <row r="14" spans="1:8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6">
        <v>10</v>
      </c>
    </row>
    <row r="15" spans="1:8" ht="27.6" x14ac:dyDescent="0.25">
      <c r="A15" s="187">
        <v>1</v>
      </c>
      <c r="B15" s="1069" t="s">
        <v>71</v>
      </c>
      <c r="C15" s="550"/>
      <c r="D15" s="551" t="s">
        <v>45</v>
      </c>
      <c r="E15" s="341" t="s">
        <v>42</v>
      </c>
      <c r="F15" s="553">
        <v>5</v>
      </c>
      <c r="G15" s="554" t="s">
        <v>46</v>
      </c>
      <c r="H15" s="556" t="s">
        <v>164</v>
      </c>
    </row>
    <row r="16" spans="1:8" ht="39.75" customHeight="1" thickBot="1" x14ac:dyDescent="0.3">
      <c r="A16" s="183">
        <v>2</v>
      </c>
      <c r="B16" s="1070"/>
      <c r="C16" s="573">
        <v>3</v>
      </c>
      <c r="D16" s="639" t="s">
        <v>41</v>
      </c>
      <c r="E16" s="341" t="s">
        <v>42</v>
      </c>
      <c r="F16" s="576">
        <v>5</v>
      </c>
      <c r="G16" s="640" t="s">
        <v>43</v>
      </c>
      <c r="H16" s="322" t="s">
        <v>29</v>
      </c>
    </row>
    <row r="17" spans="1:8" ht="41.4" x14ac:dyDescent="0.25">
      <c r="A17" s="187">
        <v>3</v>
      </c>
      <c r="B17" s="1070"/>
      <c r="C17" s="580"/>
      <c r="D17" s="641" t="s">
        <v>369</v>
      </c>
      <c r="E17" s="341" t="s">
        <v>60</v>
      </c>
      <c r="F17" s="576">
        <v>3</v>
      </c>
      <c r="G17" s="642" t="s">
        <v>370</v>
      </c>
      <c r="H17" s="620" t="s">
        <v>29</v>
      </c>
    </row>
    <row r="18" spans="1:8" ht="43.5" customHeight="1" thickBot="1" x14ac:dyDescent="0.3">
      <c r="A18" s="183">
        <v>4</v>
      </c>
      <c r="B18" s="1070"/>
      <c r="C18" s="580"/>
      <c r="D18" s="551" t="s">
        <v>371</v>
      </c>
      <c r="E18" s="609" t="s">
        <v>35</v>
      </c>
      <c r="F18" s="576">
        <v>14</v>
      </c>
      <c r="G18" s="748" t="s">
        <v>372</v>
      </c>
      <c r="H18" s="620" t="s">
        <v>29</v>
      </c>
    </row>
    <row r="19" spans="1:8" ht="27.6" x14ac:dyDescent="0.25">
      <c r="A19" s="187">
        <v>5</v>
      </c>
      <c r="B19" s="1070"/>
      <c r="C19" s="573" t="s">
        <v>52</v>
      </c>
      <c r="D19" s="340" t="s">
        <v>51</v>
      </c>
      <c r="E19" s="341" t="s">
        <v>35</v>
      </c>
      <c r="F19" s="574">
        <v>3</v>
      </c>
      <c r="G19" s="575" t="s">
        <v>373</v>
      </c>
      <c r="H19" s="322" t="s">
        <v>29</v>
      </c>
    </row>
    <row r="20" spans="1:8" ht="53.25" customHeight="1" thickBot="1" x14ac:dyDescent="0.3">
      <c r="A20" s="183">
        <v>6</v>
      </c>
      <c r="B20" s="1070"/>
      <c r="C20" s="577" t="s">
        <v>199</v>
      </c>
      <c r="D20" s="588" t="s">
        <v>374</v>
      </c>
      <c r="E20" s="341" t="s">
        <v>201</v>
      </c>
      <c r="F20" s="574">
        <v>36</v>
      </c>
      <c r="G20" s="575" t="s">
        <v>375</v>
      </c>
      <c r="H20" s="322" t="s">
        <v>31</v>
      </c>
    </row>
    <row r="21" spans="1:8" ht="27.6" x14ac:dyDescent="0.25">
      <c r="A21" s="187">
        <v>7</v>
      </c>
      <c r="B21" s="1070"/>
      <c r="C21" s="577" t="s">
        <v>52</v>
      </c>
      <c r="D21" s="588" t="s">
        <v>83</v>
      </c>
      <c r="E21" s="341" t="s">
        <v>60</v>
      </c>
      <c r="F21" s="574">
        <v>15</v>
      </c>
      <c r="G21" s="575" t="s">
        <v>376</v>
      </c>
      <c r="H21" s="322" t="s">
        <v>31</v>
      </c>
    </row>
    <row r="22" spans="1:8" ht="72" customHeight="1" thickBot="1" x14ac:dyDescent="0.3">
      <c r="A22" s="183">
        <v>8</v>
      </c>
      <c r="B22" s="1070"/>
      <c r="C22" s="577"/>
      <c r="D22" s="340" t="s">
        <v>301</v>
      </c>
      <c r="E22" s="341" t="s">
        <v>60</v>
      </c>
      <c r="F22" s="574">
        <v>188</v>
      </c>
      <c r="G22" s="321" t="s">
        <v>77</v>
      </c>
      <c r="H22" s="322" t="s">
        <v>31</v>
      </c>
    </row>
    <row r="23" spans="1:8" ht="27.6" x14ac:dyDescent="0.25">
      <c r="A23" s="187">
        <v>9</v>
      </c>
      <c r="B23" s="1070"/>
      <c r="C23" s="573"/>
      <c r="D23" s="578" t="s">
        <v>297</v>
      </c>
      <c r="E23" s="341" t="s">
        <v>28</v>
      </c>
      <c r="F23" s="574">
        <v>62</v>
      </c>
      <c r="G23" s="321" t="s">
        <v>73</v>
      </c>
      <c r="H23" s="322" t="s">
        <v>31</v>
      </c>
    </row>
    <row r="24" spans="1:8" ht="42" thickBot="1" x14ac:dyDescent="0.3">
      <c r="A24" s="183">
        <v>10</v>
      </c>
      <c r="B24" s="1070"/>
      <c r="C24" s="573"/>
      <c r="D24" s="578" t="s">
        <v>40</v>
      </c>
      <c r="E24" s="341" t="s">
        <v>377</v>
      </c>
      <c r="F24" s="574">
        <v>1</v>
      </c>
      <c r="G24" s="554" t="s">
        <v>378</v>
      </c>
      <c r="H24" s="322" t="s">
        <v>31</v>
      </c>
    </row>
    <row r="25" spans="1:8" ht="55.2" x14ac:dyDescent="0.25">
      <c r="A25" s="187">
        <v>11</v>
      </c>
      <c r="B25" s="1070"/>
      <c r="C25" s="573"/>
      <c r="D25" s="340" t="s">
        <v>176</v>
      </c>
      <c r="E25" s="341" t="s">
        <v>35</v>
      </c>
      <c r="F25" s="574">
        <v>85</v>
      </c>
      <c r="G25" s="575" t="s">
        <v>74</v>
      </c>
      <c r="H25" s="322" t="s">
        <v>31</v>
      </c>
    </row>
    <row r="26" spans="1:8" ht="28.2" thickBot="1" x14ac:dyDescent="0.3">
      <c r="A26" s="183">
        <v>12</v>
      </c>
      <c r="B26" s="1070"/>
      <c r="C26" s="577" t="s">
        <v>52</v>
      </c>
      <c r="D26" s="578" t="s">
        <v>379</v>
      </c>
      <c r="E26" s="341" t="s">
        <v>201</v>
      </c>
      <c r="F26" s="574">
        <v>40</v>
      </c>
      <c r="G26" s="575" t="s">
        <v>328</v>
      </c>
      <c r="H26" s="322" t="s">
        <v>31</v>
      </c>
    </row>
    <row r="27" spans="1:8" ht="27.6" x14ac:dyDescent="0.25">
      <c r="A27" s="187">
        <v>13</v>
      </c>
      <c r="B27" s="1070"/>
      <c r="C27" s="577" t="s">
        <v>52</v>
      </c>
      <c r="D27" s="340" t="s">
        <v>204</v>
      </c>
      <c r="E27" s="341" t="s">
        <v>201</v>
      </c>
      <c r="F27" s="574">
        <v>53</v>
      </c>
      <c r="G27" s="575" t="s">
        <v>205</v>
      </c>
      <c r="H27" s="322" t="s">
        <v>31</v>
      </c>
    </row>
    <row r="28" spans="1:8" ht="28.2" thickBot="1" x14ac:dyDescent="0.3">
      <c r="A28" s="183">
        <v>14</v>
      </c>
      <c r="B28" s="1070"/>
      <c r="C28" s="580"/>
      <c r="D28" s="578" t="s">
        <v>380</v>
      </c>
      <c r="E28" s="341" t="s">
        <v>201</v>
      </c>
      <c r="F28" s="581">
        <v>54</v>
      </c>
      <c r="G28" s="610" t="s">
        <v>381</v>
      </c>
      <c r="H28" s="322" t="s">
        <v>31</v>
      </c>
    </row>
    <row r="29" spans="1:8" ht="26.4" x14ac:dyDescent="0.25">
      <c r="A29" s="187">
        <v>15</v>
      </c>
      <c r="B29" s="1070"/>
      <c r="C29" s="583" t="s">
        <v>52</v>
      </c>
      <c r="D29" s="268" t="s">
        <v>382</v>
      </c>
      <c r="E29" s="341" t="s">
        <v>201</v>
      </c>
      <c r="F29" s="581">
        <v>340</v>
      </c>
      <c r="G29" s="749" t="s">
        <v>383</v>
      </c>
      <c r="H29" s="322" t="s">
        <v>44</v>
      </c>
    </row>
    <row r="30" spans="1:8" ht="17.399999999999999" thickBot="1" x14ac:dyDescent="0.3">
      <c r="A30" s="195">
        <v>16</v>
      </c>
      <c r="B30" s="1070"/>
      <c r="C30" s="611" t="s">
        <v>52</v>
      </c>
      <c r="D30" s="698" t="s">
        <v>27</v>
      </c>
      <c r="E30" s="568" t="s">
        <v>28</v>
      </c>
      <c r="F30" s="750">
        <v>51</v>
      </c>
      <c r="G30" s="570" t="s">
        <v>384</v>
      </c>
      <c r="H30" s="565" t="s">
        <v>44</v>
      </c>
    </row>
    <row r="31" spans="1:8" ht="41.4" x14ac:dyDescent="0.25">
      <c r="A31" s="251">
        <v>17</v>
      </c>
      <c r="B31" s="1070"/>
      <c r="C31" s="611"/>
      <c r="D31" s="567" t="s">
        <v>385</v>
      </c>
      <c r="E31" s="568" t="s">
        <v>201</v>
      </c>
      <c r="F31" s="563">
        <v>16</v>
      </c>
      <c r="G31" s="751" t="s">
        <v>386</v>
      </c>
      <c r="H31" s="565" t="s">
        <v>44</v>
      </c>
    </row>
    <row r="32" spans="1:8" ht="28.2" thickBot="1" x14ac:dyDescent="0.3">
      <c r="A32" s="183">
        <v>18</v>
      </c>
      <c r="B32" s="1070"/>
      <c r="C32" s="583" t="s">
        <v>52</v>
      </c>
      <c r="D32" s="585" t="s">
        <v>144</v>
      </c>
      <c r="E32" s="341" t="s">
        <v>60</v>
      </c>
      <c r="F32" s="586">
        <v>12</v>
      </c>
      <c r="G32" s="554" t="s">
        <v>387</v>
      </c>
      <c r="H32" s="322" t="s">
        <v>44</v>
      </c>
    </row>
    <row r="33" spans="1:8" ht="41.4" x14ac:dyDescent="0.25">
      <c r="A33" s="251">
        <v>19</v>
      </c>
      <c r="B33" s="1070"/>
      <c r="C33" s="571"/>
      <c r="D33" s="567" t="s">
        <v>311</v>
      </c>
      <c r="E33" s="568" t="s">
        <v>60</v>
      </c>
      <c r="F33" s="563">
        <v>11</v>
      </c>
      <c r="G33" s="752" t="s">
        <v>312</v>
      </c>
      <c r="H33" s="565" t="s">
        <v>48</v>
      </c>
    </row>
    <row r="34" spans="1:8" ht="28.2" thickBot="1" x14ac:dyDescent="0.3">
      <c r="A34" s="195">
        <v>20</v>
      </c>
      <c r="B34" s="1070"/>
      <c r="C34" s="571"/>
      <c r="D34" s="567" t="s">
        <v>313</v>
      </c>
      <c r="E34" s="568" t="s">
        <v>60</v>
      </c>
      <c r="F34" s="563">
        <v>91</v>
      </c>
      <c r="G34" s="752" t="s">
        <v>314</v>
      </c>
      <c r="H34" s="565" t="s">
        <v>48</v>
      </c>
    </row>
    <row r="35" spans="1:8" ht="41.4" x14ac:dyDescent="0.25">
      <c r="A35" s="200">
        <v>21</v>
      </c>
      <c r="B35" s="1070"/>
      <c r="C35" s="675">
        <v>1</v>
      </c>
      <c r="D35" s="676" t="s">
        <v>215</v>
      </c>
      <c r="E35" s="677" t="s">
        <v>60</v>
      </c>
      <c r="F35" s="678">
        <v>70</v>
      </c>
      <c r="G35" s="679" t="s">
        <v>388</v>
      </c>
      <c r="H35" s="680" t="s">
        <v>48</v>
      </c>
    </row>
    <row r="36" spans="1:8" ht="42" thickBot="1" x14ac:dyDescent="0.3">
      <c r="A36" s="199">
        <v>22</v>
      </c>
      <c r="B36" s="1070"/>
      <c r="C36" s="369" t="s">
        <v>19</v>
      </c>
      <c r="D36" s="306" t="s">
        <v>389</v>
      </c>
      <c r="E36" s="307" t="s">
        <v>60</v>
      </c>
      <c r="F36" s="310">
        <v>15</v>
      </c>
      <c r="G36" s="315" t="s">
        <v>218</v>
      </c>
      <c r="H36" s="305" t="s">
        <v>390</v>
      </c>
    </row>
    <row r="37" spans="1:8" ht="27.6" x14ac:dyDescent="0.25">
      <c r="A37" s="200">
        <v>23</v>
      </c>
      <c r="B37" s="1070"/>
      <c r="C37" s="681">
        <v>1</v>
      </c>
      <c r="D37" s="306" t="s">
        <v>64</v>
      </c>
      <c r="E37" s="307" t="s">
        <v>60</v>
      </c>
      <c r="F37" s="310">
        <v>813.5</v>
      </c>
      <c r="G37" s="315" t="s">
        <v>391</v>
      </c>
      <c r="H37" s="305" t="s">
        <v>390</v>
      </c>
    </row>
    <row r="38" spans="1:8" ht="28.2" thickBot="1" x14ac:dyDescent="0.3">
      <c r="A38" s="199">
        <v>24</v>
      </c>
      <c r="B38" s="1070"/>
      <c r="C38" s="681">
        <v>1</v>
      </c>
      <c r="D38" s="306" t="s">
        <v>347</v>
      </c>
      <c r="E38" s="307" t="s">
        <v>60</v>
      </c>
      <c r="F38" s="310">
        <v>513.5</v>
      </c>
      <c r="G38" s="315" t="s">
        <v>392</v>
      </c>
      <c r="H38" s="305" t="s">
        <v>390</v>
      </c>
    </row>
    <row r="39" spans="1:8" ht="27.6" x14ac:dyDescent="0.25">
      <c r="A39" s="200">
        <v>25</v>
      </c>
      <c r="B39" s="1070"/>
      <c r="C39" s="681">
        <v>1</v>
      </c>
      <c r="D39" s="306" t="s">
        <v>305</v>
      </c>
      <c r="E39" s="368" t="s">
        <v>60</v>
      </c>
      <c r="F39" s="599">
        <v>172</v>
      </c>
      <c r="G39" s="314" t="s">
        <v>393</v>
      </c>
      <c r="H39" s="305" t="s">
        <v>390</v>
      </c>
    </row>
    <row r="40" spans="1:8" ht="42" thickBot="1" x14ac:dyDescent="0.3">
      <c r="A40" s="199">
        <v>26</v>
      </c>
      <c r="B40" s="1070"/>
      <c r="C40" s="666">
        <v>1</v>
      </c>
      <c r="D40" s="367" t="s">
        <v>213</v>
      </c>
      <c r="E40" s="368" t="s">
        <v>60</v>
      </c>
      <c r="F40" s="599">
        <v>37</v>
      </c>
      <c r="G40" s="682" t="s">
        <v>214</v>
      </c>
      <c r="H40" s="305" t="s">
        <v>390</v>
      </c>
    </row>
    <row r="41" spans="1:8" ht="27.6" x14ac:dyDescent="0.25">
      <c r="A41" s="200">
        <v>27</v>
      </c>
      <c r="B41" s="1070"/>
      <c r="C41" s="666">
        <v>1</v>
      </c>
      <c r="D41" s="367" t="s">
        <v>307</v>
      </c>
      <c r="E41" s="368" t="s">
        <v>201</v>
      </c>
      <c r="F41" s="599">
        <v>48</v>
      </c>
      <c r="G41" s="682" t="s">
        <v>308</v>
      </c>
      <c r="H41" s="305" t="s">
        <v>390</v>
      </c>
    </row>
    <row r="42" spans="1:8" ht="28.2" thickBot="1" x14ac:dyDescent="0.3">
      <c r="A42" s="199">
        <v>28</v>
      </c>
      <c r="B42" s="1070"/>
      <c r="C42" s="681">
        <v>1</v>
      </c>
      <c r="D42" s="367" t="s">
        <v>204</v>
      </c>
      <c r="E42" s="368" t="s">
        <v>201</v>
      </c>
      <c r="F42" s="599">
        <v>169</v>
      </c>
      <c r="G42" s="682" t="s">
        <v>308</v>
      </c>
      <c r="H42" s="305" t="s">
        <v>390</v>
      </c>
    </row>
    <row r="43" spans="1:8" ht="27.6" x14ac:dyDescent="0.25">
      <c r="A43" s="200">
        <v>29</v>
      </c>
      <c r="B43" s="1070"/>
      <c r="C43" s="369" t="s">
        <v>52</v>
      </c>
      <c r="D43" s="367" t="s">
        <v>142</v>
      </c>
      <c r="E43" s="368" t="s">
        <v>60</v>
      </c>
      <c r="F43" s="599">
        <v>37.799999999999997</v>
      </c>
      <c r="G43" s="682" t="s">
        <v>309</v>
      </c>
      <c r="H43" s="305" t="s">
        <v>390</v>
      </c>
    </row>
    <row r="44" spans="1:8" ht="28.2" thickBot="1" x14ac:dyDescent="0.3">
      <c r="A44" s="199">
        <v>30</v>
      </c>
      <c r="B44" s="1070"/>
      <c r="C44" s="369" t="s">
        <v>19</v>
      </c>
      <c r="D44" s="367" t="s">
        <v>394</v>
      </c>
      <c r="E44" s="368" t="s">
        <v>395</v>
      </c>
      <c r="F44" s="599">
        <v>6</v>
      </c>
      <c r="G44" s="314" t="s">
        <v>396</v>
      </c>
      <c r="H44" s="305" t="s">
        <v>390</v>
      </c>
    </row>
    <row r="45" spans="1:8" ht="27.6" x14ac:dyDescent="0.25">
      <c r="A45" s="200">
        <v>31</v>
      </c>
      <c r="B45" s="1070"/>
      <c r="C45" s="369" t="s">
        <v>199</v>
      </c>
      <c r="D45" s="367" t="s">
        <v>219</v>
      </c>
      <c r="E45" s="368" t="s">
        <v>60</v>
      </c>
      <c r="F45" s="599">
        <v>5</v>
      </c>
      <c r="G45" s="368" t="s">
        <v>397</v>
      </c>
      <c r="H45" s="305" t="s">
        <v>390</v>
      </c>
    </row>
    <row r="46" spans="1:8" ht="14.4" thickBot="1" x14ac:dyDescent="0.3">
      <c r="A46" s="195">
        <v>32</v>
      </c>
      <c r="B46" s="1070"/>
      <c r="C46" s="571" t="s">
        <v>199</v>
      </c>
      <c r="D46" s="600" t="s">
        <v>87</v>
      </c>
      <c r="E46" s="601" t="s">
        <v>35</v>
      </c>
      <c r="F46" s="602">
        <v>16</v>
      </c>
      <c r="G46" s="601" t="s">
        <v>398</v>
      </c>
      <c r="H46" s="565" t="s">
        <v>62</v>
      </c>
    </row>
    <row r="47" spans="1:8" ht="27.6" x14ac:dyDescent="0.25">
      <c r="A47" s="251">
        <v>33</v>
      </c>
      <c r="B47" s="1070"/>
      <c r="C47" s="571" t="s">
        <v>26</v>
      </c>
      <c r="D47" s="276" t="s">
        <v>157</v>
      </c>
      <c r="E47" s="601" t="s">
        <v>294</v>
      </c>
      <c r="F47" s="602">
        <v>7</v>
      </c>
      <c r="G47" s="753" t="s">
        <v>399</v>
      </c>
      <c r="H47" s="565" t="s">
        <v>390</v>
      </c>
    </row>
    <row r="48" spans="1:8" ht="13.8" x14ac:dyDescent="0.25">
      <c r="A48" s="195">
        <v>34</v>
      </c>
      <c r="B48" s="1070"/>
      <c r="C48" s="571" t="s">
        <v>199</v>
      </c>
      <c r="D48" s="196" t="s">
        <v>400</v>
      </c>
      <c r="E48" s="568" t="s">
        <v>235</v>
      </c>
      <c r="F48" s="563">
        <v>96</v>
      </c>
      <c r="G48" s="754" t="s">
        <v>401</v>
      </c>
      <c r="H48" s="565" t="s">
        <v>390</v>
      </c>
    </row>
    <row r="49" spans="1:8" ht="14.4" thickBot="1" x14ac:dyDescent="0.3">
      <c r="A49" s="201"/>
      <c r="B49" s="215"/>
      <c r="C49" s="1066" t="s">
        <v>220</v>
      </c>
      <c r="D49" s="1067"/>
      <c r="E49" s="1067"/>
      <c r="F49" s="1067"/>
      <c r="G49" s="1068"/>
      <c r="H49" s="202" t="s">
        <v>63</v>
      </c>
    </row>
    <row r="50" spans="1:8" ht="27.6" x14ac:dyDescent="0.25">
      <c r="A50" s="183">
        <v>35</v>
      </c>
      <c r="B50" s="1061" t="s">
        <v>364</v>
      </c>
      <c r="C50" s="580"/>
      <c r="D50" s="578" t="s">
        <v>41</v>
      </c>
      <c r="E50" s="609" t="s">
        <v>42</v>
      </c>
      <c r="F50" s="581">
        <v>5</v>
      </c>
      <c r="G50" s="554" t="s">
        <v>43</v>
      </c>
      <c r="H50" s="322" t="s">
        <v>29</v>
      </c>
    </row>
    <row r="51" spans="1:8" ht="27.6" x14ac:dyDescent="0.25">
      <c r="A51" s="183">
        <v>36</v>
      </c>
      <c r="B51" s="1062"/>
      <c r="C51" s="188"/>
      <c r="D51" s="578" t="s">
        <v>303</v>
      </c>
      <c r="E51" s="609" t="s">
        <v>35</v>
      </c>
      <c r="F51" s="581">
        <v>2</v>
      </c>
      <c r="G51" s="610" t="s">
        <v>402</v>
      </c>
      <c r="H51" s="322" t="s">
        <v>29</v>
      </c>
    </row>
    <row r="52" spans="1:8" ht="27.6" x14ac:dyDescent="0.25">
      <c r="A52" s="183">
        <v>37</v>
      </c>
      <c r="B52" s="1062"/>
      <c r="C52" s="580"/>
      <c r="D52" s="340" t="s">
        <v>371</v>
      </c>
      <c r="E52" s="341" t="s">
        <v>35</v>
      </c>
      <c r="F52" s="574">
        <v>10</v>
      </c>
      <c r="G52" s="575" t="s">
        <v>372</v>
      </c>
      <c r="H52" s="322" t="s">
        <v>29</v>
      </c>
    </row>
    <row r="53" spans="1:8" ht="41.4" x14ac:dyDescent="0.25">
      <c r="A53" s="183">
        <v>38</v>
      </c>
      <c r="B53" s="1062"/>
      <c r="C53" s="580"/>
      <c r="D53" s="588" t="s">
        <v>369</v>
      </c>
      <c r="E53" s="341" t="s">
        <v>60</v>
      </c>
      <c r="F53" s="589">
        <v>11</v>
      </c>
      <c r="G53" s="575" t="s">
        <v>203</v>
      </c>
      <c r="H53" s="322" t="s">
        <v>29</v>
      </c>
    </row>
    <row r="54" spans="1:8" ht="41.4" x14ac:dyDescent="0.25">
      <c r="A54" s="183">
        <v>39</v>
      </c>
      <c r="B54" s="1062"/>
      <c r="C54" s="188"/>
      <c r="D54" s="340" t="s">
        <v>91</v>
      </c>
      <c r="E54" s="341" t="s">
        <v>377</v>
      </c>
      <c r="F54" s="589">
        <v>1</v>
      </c>
      <c r="G54" s="575" t="s">
        <v>404</v>
      </c>
      <c r="H54" s="322" t="s">
        <v>29</v>
      </c>
    </row>
    <row r="55" spans="1:8" ht="27.6" x14ac:dyDescent="0.25">
      <c r="A55" s="183">
        <v>40</v>
      </c>
      <c r="B55" s="1062"/>
      <c r="C55" s="580"/>
      <c r="D55" s="578" t="s">
        <v>45</v>
      </c>
      <c r="E55" s="341" t="s">
        <v>42</v>
      </c>
      <c r="F55" s="589">
        <v>5</v>
      </c>
      <c r="G55" s="575" t="s">
        <v>333</v>
      </c>
      <c r="H55" s="322" t="s">
        <v>29</v>
      </c>
    </row>
    <row r="56" spans="1:8" ht="54" customHeight="1" x14ac:dyDescent="0.25">
      <c r="A56" s="183">
        <v>41</v>
      </c>
      <c r="B56" s="1062"/>
      <c r="C56" s="580"/>
      <c r="D56" s="578" t="s">
        <v>374</v>
      </c>
      <c r="E56" s="341" t="s">
        <v>201</v>
      </c>
      <c r="F56" s="589">
        <v>11</v>
      </c>
      <c r="G56" s="575" t="s">
        <v>375</v>
      </c>
      <c r="H56" s="322" t="s">
        <v>31</v>
      </c>
    </row>
    <row r="57" spans="1:8" ht="64.5" customHeight="1" x14ac:dyDescent="0.25">
      <c r="A57" s="183">
        <v>42</v>
      </c>
      <c r="B57" s="1062"/>
      <c r="C57" s="580"/>
      <c r="D57" s="578" t="s">
        <v>176</v>
      </c>
      <c r="E57" s="341" t="s">
        <v>35</v>
      </c>
      <c r="F57" s="589">
        <v>115</v>
      </c>
      <c r="G57" s="575" t="s">
        <v>90</v>
      </c>
      <c r="H57" s="322" t="s">
        <v>31</v>
      </c>
    </row>
    <row r="58" spans="1:8" ht="27.6" x14ac:dyDescent="0.25">
      <c r="A58" s="183">
        <v>43</v>
      </c>
      <c r="B58" s="1062"/>
      <c r="C58" s="580"/>
      <c r="D58" s="340" t="s">
        <v>175</v>
      </c>
      <c r="E58" s="341" t="s">
        <v>60</v>
      </c>
      <c r="F58" s="589">
        <v>13</v>
      </c>
      <c r="G58" s="575" t="s">
        <v>265</v>
      </c>
      <c r="H58" s="322" t="s">
        <v>44</v>
      </c>
    </row>
    <row r="59" spans="1:8" ht="16.8" x14ac:dyDescent="0.25">
      <c r="A59" s="195">
        <v>44</v>
      </c>
      <c r="B59" s="1062"/>
      <c r="C59" s="611"/>
      <c r="D59" s="567" t="s">
        <v>27</v>
      </c>
      <c r="E59" s="568" t="s">
        <v>28</v>
      </c>
      <c r="F59" s="612">
        <v>9</v>
      </c>
      <c r="G59" s="570" t="s">
        <v>384</v>
      </c>
      <c r="H59" s="565" t="s">
        <v>44</v>
      </c>
    </row>
    <row r="60" spans="1:8" ht="27.6" x14ac:dyDescent="0.25">
      <c r="A60" s="199">
        <v>45</v>
      </c>
      <c r="B60" s="1062"/>
      <c r="C60" s="700"/>
      <c r="D60" s="367" t="s">
        <v>219</v>
      </c>
      <c r="E60" s="307" t="s">
        <v>60</v>
      </c>
      <c r="F60" s="699">
        <v>3</v>
      </c>
      <c r="G60" s="368" t="s">
        <v>405</v>
      </c>
      <c r="H60" s="305" t="s">
        <v>62</v>
      </c>
    </row>
    <row r="61" spans="1:8" ht="14.4" thickBot="1" x14ac:dyDescent="0.3">
      <c r="A61" s="201" t="s">
        <v>63</v>
      </c>
      <c r="B61" s="216"/>
      <c r="C61" s="1055" t="s">
        <v>224</v>
      </c>
      <c r="D61" s="1056"/>
      <c r="E61" s="1056"/>
      <c r="F61" s="1056"/>
      <c r="G61" s="1057"/>
      <c r="H61" s="227" t="s">
        <v>63</v>
      </c>
    </row>
    <row r="62" spans="1:8" ht="27.6" x14ac:dyDescent="0.25">
      <c r="A62" s="701">
        <v>46</v>
      </c>
      <c r="B62" s="1063">
        <v>218</v>
      </c>
      <c r="C62" s="307" t="s">
        <v>94</v>
      </c>
      <c r="D62" s="306" t="s">
        <v>406</v>
      </c>
      <c r="E62" s="307" t="s">
        <v>35</v>
      </c>
      <c r="F62" s="307">
        <v>70</v>
      </c>
      <c r="G62" s="307" t="s">
        <v>407</v>
      </c>
      <c r="H62" s="310" t="s">
        <v>164</v>
      </c>
    </row>
    <row r="63" spans="1:8" ht="28.2" x14ac:dyDescent="0.25">
      <c r="A63" s="341">
        <v>47</v>
      </c>
      <c r="B63" s="1064"/>
      <c r="C63" s="341"/>
      <c r="D63" s="340" t="s">
        <v>408</v>
      </c>
      <c r="E63" s="341" t="s">
        <v>35</v>
      </c>
      <c r="F63" s="341">
        <v>4</v>
      </c>
      <c r="G63" s="341" t="s">
        <v>409</v>
      </c>
      <c r="H63" s="576" t="s">
        <v>29</v>
      </c>
    </row>
    <row r="64" spans="1:8" ht="27.6" x14ac:dyDescent="0.25">
      <c r="A64" s="708">
        <v>48</v>
      </c>
      <c r="B64" s="1065"/>
      <c r="C64" s="619" t="s">
        <v>330</v>
      </c>
      <c r="D64" s="585" t="s">
        <v>331</v>
      </c>
      <c r="E64" s="592" t="s">
        <v>201</v>
      </c>
      <c r="F64" s="586">
        <v>14</v>
      </c>
      <c r="G64" s="554" t="s">
        <v>332</v>
      </c>
      <c r="H64" s="620" t="s">
        <v>29</v>
      </c>
    </row>
    <row r="65" spans="1:8" ht="27.6" x14ac:dyDescent="0.25">
      <c r="A65" s="341">
        <v>49</v>
      </c>
      <c r="B65" s="1065"/>
      <c r="C65" s="316"/>
      <c r="D65" s="340" t="s">
        <v>41</v>
      </c>
      <c r="E65" s="342" t="s">
        <v>42</v>
      </c>
      <c r="F65" s="589">
        <v>5</v>
      </c>
      <c r="G65" s="575" t="s">
        <v>43</v>
      </c>
      <c r="H65" s="322" t="s">
        <v>29</v>
      </c>
    </row>
    <row r="66" spans="1:8" ht="36.75" customHeight="1" x14ac:dyDescent="0.25">
      <c r="A66" s="701">
        <v>50</v>
      </c>
      <c r="B66" s="1065"/>
      <c r="C66" s="308" t="s">
        <v>102</v>
      </c>
      <c r="D66" s="304" t="s">
        <v>410</v>
      </c>
      <c r="E66" s="368" t="s">
        <v>28</v>
      </c>
      <c r="F66" s="699">
        <v>346</v>
      </c>
      <c r="G66" s="365" t="s">
        <v>411</v>
      </c>
      <c r="H66" s="305" t="s">
        <v>29</v>
      </c>
    </row>
    <row r="67" spans="1:8" ht="27.6" x14ac:dyDescent="0.25">
      <c r="A67" s="341">
        <v>51</v>
      </c>
      <c r="B67" s="1065"/>
      <c r="C67" s="316"/>
      <c r="D67" s="578" t="s">
        <v>45</v>
      </c>
      <c r="E67" s="342" t="s">
        <v>42</v>
      </c>
      <c r="F67" s="589">
        <v>5</v>
      </c>
      <c r="G67" s="575" t="s">
        <v>333</v>
      </c>
      <c r="H67" s="322" t="s">
        <v>29</v>
      </c>
    </row>
    <row r="68" spans="1:8" ht="51.75" customHeight="1" x14ac:dyDescent="0.25">
      <c r="A68" s="708">
        <v>52</v>
      </c>
      <c r="B68" s="1065"/>
      <c r="C68" s="316"/>
      <c r="D68" s="340" t="s">
        <v>369</v>
      </c>
      <c r="E68" s="342" t="s">
        <v>412</v>
      </c>
      <c r="F68" s="589">
        <v>15</v>
      </c>
      <c r="G68" s="575" t="s">
        <v>334</v>
      </c>
      <c r="H68" s="322" t="s">
        <v>29</v>
      </c>
    </row>
    <row r="69" spans="1:8" ht="41.4" x14ac:dyDescent="0.25">
      <c r="A69" s="341">
        <v>53</v>
      </c>
      <c r="B69" s="1065"/>
      <c r="C69" s="316" t="s">
        <v>413</v>
      </c>
      <c r="D69" s="340" t="s">
        <v>414</v>
      </c>
      <c r="E69" s="342" t="s">
        <v>35</v>
      </c>
      <c r="F69" s="589">
        <v>8</v>
      </c>
      <c r="G69" s="579" t="s">
        <v>415</v>
      </c>
      <c r="H69" s="322" t="s">
        <v>29</v>
      </c>
    </row>
    <row r="70" spans="1:8" ht="27.6" x14ac:dyDescent="0.25">
      <c r="A70" s="708">
        <v>54</v>
      </c>
      <c r="B70" s="1065"/>
      <c r="C70" s="619" t="s">
        <v>416</v>
      </c>
      <c r="D70" s="340" t="s">
        <v>371</v>
      </c>
      <c r="E70" s="342" t="s">
        <v>35</v>
      </c>
      <c r="F70" s="589">
        <v>8</v>
      </c>
      <c r="G70" s="575" t="s">
        <v>372</v>
      </c>
      <c r="H70" s="322" t="s">
        <v>29</v>
      </c>
    </row>
    <row r="71" spans="1:8" ht="41.4" x14ac:dyDescent="0.25">
      <c r="A71" s="341">
        <v>55</v>
      </c>
      <c r="B71" s="1065"/>
      <c r="C71" s="619" t="s">
        <v>190</v>
      </c>
      <c r="D71" s="340" t="s">
        <v>417</v>
      </c>
      <c r="E71" s="342" t="s">
        <v>35</v>
      </c>
      <c r="F71" s="589">
        <v>2</v>
      </c>
      <c r="G71" s="575" t="s">
        <v>418</v>
      </c>
      <c r="H71" s="322" t="s">
        <v>29</v>
      </c>
    </row>
    <row r="72" spans="1:8" ht="41.4" x14ac:dyDescent="0.25">
      <c r="A72" s="708">
        <v>56</v>
      </c>
      <c r="B72" s="1065"/>
      <c r="C72" s="621" t="s">
        <v>94</v>
      </c>
      <c r="D72" s="340" t="s">
        <v>40</v>
      </c>
      <c r="E72" s="342" t="s">
        <v>377</v>
      </c>
      <c r="F72" s="589">
        <v>1</v>
      </c>
      <c r="G72" s="575" t="s">
        <v>378</v>
      </c>
      <c r="H72" s="322" t="s">
        <v>29</v>
      </c>
    </row>
    <row r="73" spans="1:8" ht="27.6" x14ac:dyDescent="0.25">
      <c r="A73" s="341">
        <v>57</v>
      </c>
      <c r="B73" s="1065"/>
      <c r="C73" s="316" t="s">
        <v>92</v>
      </c>
      <c r="D73" s="340" t="s">
        <v>51</v>
      </c>
      <c r="E73" s="342" t="s">
        <v>35</v>
      </c>
      <c r="F73" s="589">
        <v>5</v>
      </c>
      <c r="G73" s="575" t="s">
        <v>373</v>
      </c>
      <c r="H73" s="322" t="s">
        <v>29</v>
      </c>
    </row>
    <row r="74" spans="1:8" ht="27.6" x14ac:dyDescent="0.25">
      <c r="A74" s="702">
        <v>58</v>
      </c>
      <c r="B74" s="1065"/>
      <c r="C74" s="711" t="s">
        <v>92</v>
      </c>
      <c r="D74" s="567" t="s">
        <v>27</v>
      </c>
      <c r="E74" s="568" t="s">
        <v>28</v>
      </c>
      <c r="F74" s="563">
        <v>116</v>
      </c>
      <c r="G74" s="570" t="s">
        <v>384</v>
      </c>
      <c r="H74" s="565" t="s">
        <v>44</v>
      </c>
    </row>
    <row r="75" spans="1:8" ht="27.6" x14ac:dyDescent="0.25">
      <c r="A75" s="341">
        <v>59</v>
      </c>
      <c r="B75" s="1065"/>
      <c r="C75" s="316" t="s">
        <v>92</v>
      </c>
      <c r="D75" s="578" t="s">
        <v>175</v>
      </c>
      <c r="E75" s="341" t="s">
        <v>28</v>
      </c>
      <c r="F75" s="574">
        <v>29</v>
      </c>
      <c r="G75" s="579" t="s">
        <v>265</v>
      </c>
      <c r="H75" s="322" t="s">
        <v>44</v>
      </c>
    </row>
    <row r="76" spans="1:8" ht="41.4" x14ac:dyDescent="0.25">
      <c r="A76" s="708">
        <v>60</v>
      </c>
      <c r="B76" s="1065"/>
      <c r="C76" s="316" t="s">
        <v>92</v>
      </c>
      <c r="D76" s="578" t="s">
        <v>374</v>
      </c>
      <c r="E76" s="341" t="s">
        <v>201</v>
      </c>
      <c r="F76" s="574">
        <v>58</v>
      </c>
      <c r="G76" s="579" t="s">
        <v>375</v>
      </c>
      <c r="H76" s="322" t="s">
        <v>44</v>
      </c>
    </row>
    <row r="77" spans="1:8" ht="27.6" x14ac:dyDescent="0.25">
      <c r="A77" s="341">
        <v>61</v>
      </c>
      <c r="B77" s="1065"/>
      <c r="C77" s="316" t="s">
        <v>226</v>
      </c>
      <c r="D77" s="340" t="s">
        <v>420</v>
      </c>
      <c r="E77" s="341" t="s">
        <v>28</v>
      </c>
      <c r="F77" s="574">
        <v>145</v>
      </c>
      <c r="G77" s="575" t="s">
        <v>421</v>
      </c>
      <c r="H77" s="322" t="s">
        <v>44</v>
      </c>
    </row>
    <row r="78" spans="1:8" ht="27.6" x14ac:dyDescent="0.25">
      <c r="A78" s="708">
        <v>62</v>
      </c>
      <c r="B78" s="1065"/>
      <c r="C78" s="316" t="s">
        <v>92</v>
      </c>
      <c r="D78" s="340" t="s">
        <v>422</v>
      </c>
      <c r="E78" s="341" t="s">
        <v>28</v>
      </c>
      <c r="F78" s="574">
        <v>48</v>
      </c>
      <c r="G78" s="575" t="s">
        <v>423</v>
      </c>
      <c r="H78" s="322" t="s">
        <v>44</v>
      </c>
    </row>
    <row r="79" spans="1:8" ht="27.6" x14ac:dyDescent="0.25">
      <c r="A79" s="341">
        <v>63</v>
      </c>
      <c r="B79" s="1065"/>
      <c r="C79" s="316" t="s">
        <v>424</v>
      </c>
      <c r="D79" s="340" t="s">
        <v>425</v>
      </c>
      <c r="E79" s="341" t="s">
        <v>35</v>
      </c>
      <c r="F79" s="574">
        <v>4</v>
      </c>
      <c r="G79" s="575" t="s">
        <v>426</v>
      </c>
      <c r="H79" s="322" t="s">
        <v>31</v>
      </c>
    </row>
    <row r="80" spans="1:8" ht="27.6" x14ac:dyDescent="0.25">
      <c r="A80" s="701">
        <v>64</v>
      </c>
      <c r="B80" s="1065"/>
      <c r="C80" s="717" t="s">
        <v>109</v>
      </c>
      <c r="D80" s="306" t="s">
        <v>336</v>
      </c>
      <c r="E80" s="307" t="s">
        <v>35</v>
      </c>
      <c r="F80" s="310">
        <v>1</v>
      </c>
      <c r="G80" s="309" t="s">
        <v>427</v>
      </c>
      <c r="H80" s="305" t="s">
        <v>31</v>
      </c>
    </row>
    <row r="81" spans="1:8" ht="27.6" x14ac:dyDescent="0.25">
      <c r="A81" s="341">
        <v>65</v>
      </c>
      <c r="B81" s="1065"/>
      <c r="C81" s="619" t="s">
        <v>92</v>
      </c>
      <c r="D81" s="578" t="s">
        <v>379</v>
      </c>
      <c r="E81" s="609" t="s">
        <v>201</v>
      </c>
      <c r="F81" s="581">
        <v>97</v>
      </c>
      <c r="G81" s="575" t="s">
        <v>99</v>
      </c>
      <c r="H81" s="322" t="s">
        <v>31</v>
      </c>
    </row>
    <row r="82" spans="1:8" ht="63.75" customHeight="1" x14ac:dyDescent="0.25">
      <c r="A82" s="708">
        <v>66</v>
      </c>
      <c r="B82" s="1065"/>
      <c r="C82" s="316" t="s">
        <v>92</v>
      </c>
      <c r="D82" s="578" t="s">
        <v>176</v>
      </c>
      <c r="E82" s="609" t="s">
        <v>35</v>
      </c>
      <c r="F82" s="581">
        <v>92</v>
      </c>
      <c r="G82" s="554" t="s">
        <v>99</v>
      </c>
      <c r="H82" s="322" t="s">
        <v>31</v>
      </c>
    </row>
    <row r="83" spans="1:8" ht="13.8" x14ac:dyDescent="0.25">
      <c r="A83" s="341">
        <v>67</v>
      </c>
      <c r="B83" s="1065"/>
      <c r="C83" s="316" t="s">
        <v>161</v>
      </c>
      <c r="D83" s="578" t="s">
        <v>227</v>
      </c>
      <c r="E83" s="609" t="s">
        <v>60</v>
      </c>
      <c r="F83" s="581">
        <v>17</v>
      </c>
      <c r="G83" s="575" t="s">
        <v>265</v>
      </c>
      <c r="H83" s="322" t="s">
        <v>31</v>
      </c>
    </row>
    <row r="84" spans="1:8" ht="13.8" x14ac:dyDescent="0.25">
      <c r="A84" s="702">
        <v>68</v>
      </c>
      <c r="B84" s="1065"/>
      <c r="C84" s="711" t="s">
        <v>94</v>
      </c>
      <c r="D84" s="698" t="s">
        <v>428</v>
      </c>
      <c r="E84" s="562" t="s">
        <v>60</v>
      </c>
      <c r="F84" s="750">
        <v>34</v>
      </c>
      <c r="G84" s="572" t="s">
        <v>429</v>
      </c>
      <c r="H84" s="565" t="s">
        <v>31</v>
      </c>
    </row>
    <row r="85" spans="1:8" ht="75.75" customHeight="1" x14ac:dyDescent="0.25">
      <c r="A85" s="341">
        <v>69</v>
      </c>
      <c r="B85" s="1065"/>
      <c r="C85" s="316" t="s">
        <v>92</v>
      </c>
      <c r="D85" s="588" t="s">
        <v>76</v>
      </c>
      <c r="E85" s="341" t="s">
        <v>28</v>
      </c>
      <c r="F85" s="589">
        <v>217</v>
      </c>
      <c r="G85" s="321" t="s">
        <v>124</v>
      </c>
      <c r="H85" s="322" t="s">
        <v>31</v>
      </c>
    </row>
    <row r="86" spans="1:8" ht="75" customHeight="1" x14ac:dyDescent="0.25">
      <c r="A86" s="708">
        <v>70</v>
      </c>
      <c r="B86" s="1065"/>
      <c r="C86" s="635" t="s">
        <v>161</v>
      </c>
      <c r="D86" s="588" t="s">
        <v>228</v>
      </c>
      <c r="E86" s="341" t="s">
        <v>60</v>
      </c>
      <c r="F86" s="589">
        <v>190</v>
      </c>
      <c r="G86" s="321" t="s">
        <v>124</v>
      </c>
      <c r="H86" s="322" t="s">
        <v>31</v>
      </c>
    </row>
    <row r="87" spans="1:8" ht="27.6" x14ac:dyDescent="0.25">
      <c r="A87" s="341">
        <v>71</v>
      </c>
      <c r="B87" s="1065"/>
      <c r="C87" s="635" t="s">
        <v>92</v>
      </c>
      <c r="D87" s="588" t="s">
        <v>83</v>
      </c>
      <c r="E87" s="341" t="s">
        <v>60</v>
      </c>
      <c r="F87" s="589">
        <v>27</v>
      </c>
      <c r="G87" s="596" t="s">
        <v>229</v>
      </c>
      <c r="H87" s="322" t="s">
        <v>31</v>
      </c>
    </row>
    <row r="88" spans="1:8" ht="27.6" x14ac:dyDescent="0.25">
      <c r="A88" s="708">
        <v>72</v>
      </c>
      <c r="B88" s="1065"/>
      <c r="C88" s="635" t="s">
        <v>161</v>
      </c>
      <c r="D88" s="588" t="s">
        <v>142</v>
      </c>
      <c r="E88" s="341" t="s">
        <v>60</v>
      </c>
      <c r="F88" s="589">
        <v>24</v>
      </c>
      <c r="G88" s="575" t="s">
        <v>214</v>
      </c>
      <c r="H88" s="322" t="s">
        <v>31</v>
      </c>
    </row>
    <row r="89" spans="1:8" ht="27.6" x14ac:dyDescent="0.25">
      <c r="A89" s="341">
        <v>73</v>
      </c>
      <c r="B89" s="1065"/>
      <c r="C89" s="635"/>
      <c r="D89" s="588" t="s">
        <v>342</v>
      </c>
      <c r="E89" s="341" t="s">
        <v>60</v>
      </c>
      <c r="F89" s="589">
        <v>30</v>
      </c>
      <c r="G89" s="613" t="s">
        <v>231</v>
      </c>
      <c r="H89" s="322" t="s">
        <v>31</v>
      </c>
    </row>
    <row r="90" spans="1:8" ht="41.4" x14ac:dyDescent="0.25">
      <c r="A90" s="701">
        <v>74</v>
      </c>
      <c r="B90" s="1065"/>
      <c r="C90" s="308" t="s">
        <v>430</v>
      </c>
      <c r="D90" s="306" t="s">
        <v>431</v>
      </c>
      <c r="E90" s="307" t="s">
        <v>60</v>
      </c>
      <c r="F90" s="699">
        <v>210</v>
      </c>
      <c r="G90" s="731" t="s">
        <v>432</v>
      </c>
      <c r="H90" s="305" t="s">
        <v>48</v>
      </c>
    </row>
    <row r="91" spans="1:8" ht="27.6" x14ac:dyDescent="0.25">
      <c r="A91" s="307">
        <v>75</v>
      </c>
      <c r="B91" s="1065"/>
      <c r="C91" s="366"/>
      <c r="D91" s="367" t="s">
        <v>157</v>
      </c>
      <c r="E91" s="368" t="s">
        <v>294</v>
      </c>
      <c r="F91" s="699">
        <v>16</v>
      </c>
      <c r="G91" s="731" t="s">
        <v>399</v>
      </c>
      <c r="H91" s="305" t="s">
        <v>390</v>
      </c>
    </row>
    <row r="92" spans="1:8" ht="41.4" x14ac:dyDescent="0.25">
      <c r="A92" s="702">
        <v>76</v>
      </c>
      <c r="B92" s="1065"/>
      <c r="C92" s="755" t="s">
        <v>100</v>
      </c>
      <c r="D92" s="600" t="s">
        <v>433</v>
      </c>
      <c r="E92" s="601" t="s">
        <v>60</v>
      </c>
      <c r="F92" s="756">
        <v>45</v>
      </c>
      <c r="G92" s="757" t="s">
        <v>207</v>
      </c>
      <c r="H92" s="565" t="s">
        <v>62</v>
      </c>
    </row>
    <row r="93" spans="1:8" ht="27.6" x14ac:dyDescent="0.25">
      <c r="A93" s="307">
        <v>77</v>
      </c>
      <c r="B93" s="1065"/>
      <c r="C93" s="736" t="s">
        <v>95</v>
      </c>
      <c r="D93" s="367" t="s">
        <v>394</v>
      </c>
      <c r="E93" s="368" t="s">
        <v>395</v>
      </c>
      <c r="F93" s="599">
        <v>1</v>
      </c>
      <c r="G93" s="682" t="s">
        <v>434</v>
      </c>
      <c r="H93" s="305" t="s">
        <v>62</v>
      </c>
    </row>
    <row r="94" spans="1:8" ht="27.6" x14ac:dyDescent="0.25">
      <c r="A94" s="701">
        <v>78</v>
      </c>
      <c r="B94" s="1065"/>
      <c r="C94" s="717" t="s">
        <v>95</v>
      </c>
      <c r="D94" s="367" t="s">
        <v>219</v>
      </c>
      <c r="E94" s="307" t="s">
        <v>60</v>
      </c>
      <c r="F94" s="310">
        <v>4</v>
      </c>
      <c r="G94" s="307" t="s">
        <v>397</v>
      </c>
      <c r="H94" s="305" t="s">
        <v>62</v>
      </c>
    </row>
    <row r="95" spans="1:8" ht="63.75" customHeight="1" x14ac:dyDescent="0.25">
      <c r="A95" s="307">
        <v>79</v>
      </c>
      <c r="B95" s="1065"/>
      <c r="C95" s="372" t="s">
        <v>95</v>
      </c>
      <c r="D95" s="306" t="s">
        <v>215</v>
      </c>
      <c r="E95" s="307" t="s">
        <v>60</v>
      </c>
      <c r="F95" s="310">
        <v>50</v>
      </c>
      <c r="G95" s="309" t="s">
        <v>345</v>
      </c>
      <c r="H95" s="305" t="s">
        <v>390</v>
      </c>
    </row>
    <row r="96" spans="1:8" ht="27.6" x14ac:dyDescent="0.25">
      <c r="A96" s="701">
        <v>80</v>
      </c>
      <c r="B96" s="1065"/>
      <c r="C96" s="372" t="s">
        <v>95</v>
      </c>
      <c r="D96" s="306" t="s">
        <v>64</v>
      </c>
      <c r="E96" s="307" t="s">
        <v>60</v>
      </c>
      <c r="F96" s="310">
        <v>3704.5</v>
      </c>
      <c r="G96" s="309" t="s">
        <v>435</v>
      </c>
      <c r="H96" s="305" t="s">
        <v>390</v>
      </c>
    </row>
    <row r="97" spans="1:8" ht="27.6" x14ac:dyDescent="0.25">
      <c r="A97" s="307">
        <v>81</v>
      </c>
      <c r="B97" s="1065"/>
      <c r="C97" s="372" t="s">
        <v>95</v>
      </c>
      <c r="D97" s="306" t="s">
        <v>347</v>
      </c>
      <c r="E97" s="307" t="s">
        <v>60</v>
      </c>
      <c r="F97" s="310">
        <v>907.05</v>
      </c>
      <c r="G97" s="309" t="s">
        <v>348</v>
      </c>
      <c r="H97" s="305" t="s">
        <v>390</v>
      </c>
    </row>
    <row r="98" spans="1:8" ht="27.6" x14ac:dyDescent="0.25">
      <c r="A98" s="701">
        <v>82</v>
      </c>
      <c r="B98" s="1065"/>
      <c r="C98" s="372" t="s">
        <v>95</v>
      </c>
      <c r="D98" s="306" t="s">
        <v>305</v>
      </c>
      <c r="E98" s="307" t="s">
        <v>60</v>
      </c>
      <c r="F98" s="310">
        <v>405</v>
      </c>
      <c r="G98" s="309" t="s">
        <v>349</v>
      </c>
      <c r="H98" s="305" t="s">
        <v>390</v>
      </c>
    </row>
    <row r="99" spans="1:8" ht="41.4" x14ac:dyDescent="0.25">
      <c r="A99" s="307">
        <v>83</v>
      </c>
      <c r="B99" s="1065"/>
      <c r="C99" s="372" t="s">
        <v>95</v>
      </c>
      <c r="D99" s="306" t="s">
        <v>213</v>
      </c>
      <c r="E99" s="307" t="s">
        <v>60</v>
      </c>
      <c r="F99" s="310">
        <v>79.3</v>
      </c>
      <c r="G99" s="309" t="s">
        <v>239</v>
      </c>
      <c r="H99" s="305" t="s">
        <v>390</v>
      </c>
    </row>
    <row r="100" spans="1:8" ht="27.6" x14ac:dyDescent="0.25">
      <c r="A100" s="701">
        <v>84</v>
      </c>
      <c r="B100" s="1065"/>
      <c r="C100" s="372" t="s">
        <v>95</v>
      </c>
      <c r="D100" s="306" t="s">
        <v>307</v>
      </c>
      <c r="E100" s="307" t="s">
        <v>327</v>
      </c>
      <c r="F100" s="310">
        <v>48</v>
      </c>
      <c r="G100" s="309" t="s">
        <v>326</v>
      </c>
      <c r="H100" s="305" t="s">
        <v>390</v>
      </c>
    </row>
    <row r="101" spans="1:8" ht="27.6" x14ac:dyDescent="0.25">
      <c r="A101" s="307">
        <v>85</v>
      </c>
      <c r="B101" s="1065"/>
      <c r="C101" s="372" t="s">
        <v>95</v>
      </c>
      <c r="D101" s="367" t="s">
        <v>351</v>
      </c>
      <c r="E101" s="307" t="s">
        <v>60</v>
      </c>
      <c r="F101" s="310">
        <v>143.4</v>
      </c>
      <c r="G101" s="309" t="s">
        <v>352</v>
      </c>
      <c r="H101" s="305" t="s">
        <v>390</v>
      </c>
    </row>
    <row r="102" spans="1:8" ht="27.6" x14ac:dyDescent="0.25">
      <c r="A102" s="701">
        <v>86</v>
      </c>
      <c r="B102" s="1065"/>
      <c r="C102" s="372" t="s">
        <v>95</v>
      </c>
      <c r="D102" s="367" t="s">
        <v>204</v>
      </c>
      <c r="E102" s="307" t="s">
        <v>201</v>
      </c>
      <c r="F102" s="310">
        <v>410.43</v>
      </c>
      <c r="G102" s="309" t="s">
        <v>352</v>
      </c>
      <c r="H102" s="305" t="s">
        <v>390</v>
      </c>
    </row>
    <row r="103" spans="1:8" ht="27.6" x14ac:dyDescent="0.25">
      <c r="A103" s="307">
        <v>87</v>
      </c>
      <c r="B103" s="1065"/>
      <c r="C103" s="366" t="s">
        <v>94</v>
      </c>
      <c r="D103" s="306" t="s">
        <v>337</v>
      </c>
      <c r="E103" s="307" t="s">
        <v>35</v>
      </c>
      <c r="F103" s="310">
        <v>2</v>
      </c>
      <c r="G103" s="307" t="s">
        <v>436</v>
      </c>
      <c r="H103" s="305" t="s">
        <v>127</v>
      </c>
    </row>
    <row r="104" spans="1:8" ht="27.6" x14ac:dyDescent="0.25">
      <c r="A104" s="702">
        <v>88</v>
      </c>
      <c r="B104" s="1065"/>
      <c r="C104" s="634" t="s">
        <v>92</v>
      </c>
      <c r="D104" s="567" t="s">
        <v>87</v>
      </c>
      <c r="E104" s="568" t="s">
        <v>35</v>
      </c>
      <c r="F104" s="563">
        <v>42</v>
      </c>
      <c r="G104" s="568" t="s">
        <v>398</v>
      </c>
      <c r="H104" s="565" t="s">
        <v>127</v>
      </c>
    </row>
    <row r="105" spans="1:8" ht="14.4" thickBot="1" x14ac:dyDescent="0.3">
      <c r="A105" s="201" t="s">
        <v>63</v>
      </c>
      <c r="B105" s="228"/>
      <c r="C105" s="1058" t="s">
        <v>240</v>
      </c>
      <c r="D105" s="1059"/>
      <c r="E105" s="1059"/>
      <c r="F105" s="1059"/>
      <c r="G105" s="1060"/>
      <c r="H105" s="202" t="s">
        <v>63</v>
      </c>
    </row>
    <row r="106" spans="1:8" ht="17.399999999999999" thickBot="1" x14ac:dyDescent="0.3">
      <c r="A106" s="22" t="s">
        <v>63</v>
      </c>
      <c r="B106" s="25"/>
      <c r="C106" s="136"/>
      <c r="D106" s="906" t="s">
        <v>63</v>
      </c>
      <c r="E106" s="906"/>
      <c r="F106" s="906"/>
      <c r="G106" s="906"/>
      <c r="H106" s="137" t="s">
        <v>63</v>
      </c>
    </row>
    <row r="107" spans="1:8" ht="16.8" x14ac:dyDescent="0.25">
      <c r="A107" s="22"/>
      <c r="B107" s="25"/>
      <c r="C107" s="22"/>
      <c r="D107" s="48"/>
      <c r="E107" s="48"/>
      <c r="F107" s="48"/>
      <c r="G107" s="48"/>
      <c r="H107" s="155"/>
    </row>
    <row r="108" spans="1:8" ht="16.8" x14ac:dyDescent="0.3">
      <c r="C108" s="1019" t="s">
        <v>242</v>
      </c>
      <c r="D108" s="1019"/>
      <c r="E108" s="1019"/>
      <c r="F108" s="925" t="s">
        <v>243</v>
      </c>
      <c r="G108" s="925"/>
      <c r="H108" s="231" t="s">
        <v>244</v>
      </c>
    </row>
    <row r="109" spans="1:8" ht="16.8" x14ac:dyDescent="0.3">
      <c r="C109" s="134" t="s">
        <v>134</v>
      </c>
      <c r="D109" s="134"/>
      <c r="E109" s="377"/>
      <c r="F109" s="377"/>
      <c r="G109" s="377"/>
    </row>
  </sheetData>
  <mergeCells count="20">
    <mergeCell ref="C108:E108"/>
    <mergeCell ref="F108:G108"/>
    <mergeCell ref="H11:H13"/>
    <mergeCell ref="B15:B48"/>
    <mergeCell ref="C49:G49"/>
    <mergeCell ref="B50:B60"/>
    <mergeCell ref="C61:G61"/>
    <mergeCell ref="B62:B104"/>
    <mergeCell ref="C105:G105"/>
    <mergeCell ref="D106:G106"/>
    <mergeCell ref="A7:G7"/>
    <mergeCell ref="A8:G8"/>
    <mergeCell ref="A9:G9"/>
    <mergeCell ref="A11:A13"/>
    <mergeCell ref="B11:B13"/>
    <mergeCell ref="C11:C13"/>
    <mergeCell ref="D11:D13"/>
    <mergeCell ref="E11:E13"/>
    <mergeCell ref="F11:F13"/>
    <mergeCell ref="G11:G13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0"/>
  <sheetViews>
    <sheetView topLeftCell="A7" workbookViewId="0">
      <selection activeCell="K40" sqref="K40:L40"/>
    </sheetView>
  </sheetViews>
  <sheetFormatPr defaultRowHeight="13.2" x14ac:dyDescent="0.25"/>
  <cols>
    <col min="2" max="2" width="14.5546875" customWidth="1"/>
    <col min="4" max="4" width="22.109375" customWidth="1"/>
    <col min="6" max="6" width="10.6640625" customWidth="1"/>
    <col min="7" max="7" width="20.109375" customWidth="1"/>
    <col min="9" max="9" width="14.33203125" customWidth="1"/>
  </cols>
  <sheetData>
    <row r="1" spans="1:9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5"/>
    </row>
    <row r="2" spans="1:9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5"/>
    </row>
    <row r="3" spans="1:9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5"/>
    </row>
    <row r="4" spans="1:9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5"/>
    </row>
    <row r="5" spans="1:9" ht="18" x14ac:dyDescent="0.25">
      <c r="A5" s="124"/>
      <c r="B5" s="125"/>
      <c r="C5" s="125" t="s">
        <v>173</v>
      </c>
      <c r="D5" s="125" t="s">
        <v>367</v>
      </c>
      <c r="E5" s="124"/>
      <c r="F5" s="124"/>
      <c r="G5" s="124"/>
      <c r="H5" s="125"/>
      <c r="I5" s="125"/>
    </row>
    <row r="6" spans="1:9" ht="17.399999999999999" x14ac:dyDescent="0.25">
      <c r="A6" s="395"/>
      <c r="B6" s="94"/>
      <c r="C6" s="94"/>
      <c r="D6" s="94"/>
      <c r="E6" s="395"/>
      <c r="F6" s="395"/>
      <c r="G6" s="395"/>
      <c r="H6" s="94"/>
      <c r="I6" s="94"/>
    </row>
    <row r="7" spans="1:9" ht="18" x14ac:dyDescent="0.25">
      <c r="A7" s="1010" t="s">
        <v>5</v>
      </c>
      <c r="B7" s="1010"/>
      <c r="C7" s="1010"/>
      <c r="D7" s="1010"/>
      <c r="E7" s="1010"/>
      <c r="F7" s="1010"/>
      <c r="G7" s="1010"/>
      <c r="H7" s="94"/>
      <c r="I7" s="94"/>
    </row>
    <row r="8" spans="1:9" ht="18" x14ac:dyDescent="0.25">
      <c r="A8" s="1010" t="s">
        <v>6</v>
      </c>
      <c r="B8" s="1010"/>
      <c r="C8" s="1010"/>
      <c r="D8" s="1010"/>
      <c r="E8" s="1010"/>
      <c r="F8" s="1010"/>
      <c r="G8" s="1010"/>
      <c r="H8" s="94"/>
      <c r="I8" s="94"/>
    </row>
    <row r="9" spans="1:9" ht="18" x14ac:dyDescent="0.25">
      <c r="A9" s="1010" t="s">
        <v>368</v>
      </c>
      <c r="B9" s="1010"/>
      <c r="C9" s="1010"/>
      <c r="D9" s="1010"/>
      <c r="E9" s="1010"/>
      <c r="F9" s="1010"/>
      <c r="G9" s="1010"/>
      <c r="H9" s="94"/>
      <c r="I9" s="94"/>
    </row>
    <row r="10" spans="1:9" ht="13.8" thickBot="1" x14ac:dyDescent="0.3">
      <c r="A10" s="405"/>
      <c r="E10" s="405"/>
      <c r="F10" s="405"/>
      <c r="G10" s="405"/>
    </row>
    <row r="11" spans="1:9" x14ac:dyDescent="0.25">
      <c r="A11" s="972" t="s">
        <v>8</v>
      </c>
      <c r="B11" s="1011" t="s">
        <v>9</v>
      </c>
      <c r="C11" s="972" t="s">
        <v>10</v>
      </c>
      <c r="D11" s="972" t="s">
        <v>11</v>
      </c>
      <c r="E11" s="972" t="s">
        <v>12</v>
      </c>
      <c r="F11" s="1011" t="s">
        <v>13</v>
      </c>
      <c r="G11" s="972" t="s">
        <v>14</v>
      </c>
      <c r="H11" s="1002" t="s">
        <v>16</v>
      </c>
      <c r="I11" s="1003"/>
    </row>
    <row r="12" spans="1:9" ht="12.75" customHeight="1" x14ac:dyDescent="0.25">
      <c r="A12" s="961"/>
      <c r="B12" s="1012"/>
      <c r="C12" s="961"/>
      <c r="D12" s="961"/>
      <c r="E12" s="961"/>
      <c r="F12" s="1012"/>
      <c r="G12" s="961"/>
      <c r="H12" s="968"/>
      <c r="I12" s="1004"/>
    </row>
    <row r="13" spans="1:9" ht="13.5" customHeight="1" thickBot="1" x14ac:dyDescent="0.3">
      <c r="A13" s="973"/>
      <c r="B13" s="1013"/>
      <c r="C13" s="973"/>
      <c r="D13" s="973"/>
      <c r="E13" s="973"/>
      <c r="F13" s="1013"/>
      <c r="G13" s="973"/>
      <c r="H13" s="1005"/>
      <c r="I13" s="1006"/>
    </row>
    <row r="14" spans="1:9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1009">
        <v>10</v>
      </c>
      <c r="I14" s="1001"/>
    </row>
    <row r="15" spans="1:9" ht="58.5" customHeight="1" thickBot="1" x14ac:dyDescent="0.3">
      <c r="A15" s="244">
        <v>1</v>
      </c>
      <c r="B15" s="1080" t="s">
        <v>245</v>
      </c>
      <c r="C15" s="240"/>
      <c r="D15" s="241" t="s">
        <v>437</v>
      </c>
      <c r="E15" s="234" t="s">
        <v>249</v>
      </c>
      <c r="F15" s="242">
        <v>9</v>
      </c>
      <c r="G15" s="243" t="s">
        <v>438</v>
      </c>
      <c r="H15" s="1078" t="s">
        <v>29</v>
      </c>
      <c r="I15" s="1079"/>
    </row>
    <row r="16" spans="1:9" ht="60.75" customHeight="1" thickBot="1" x14ac:dyDescent="0.3">
      <c r="A16" s="267">
        <v>2</v>
      </c>
      <c r="B16" s="957"/>
      <c r="C16" s="238" t="s">
        <v>63</v>
      </c>
      <c r="D16" s="269" t="s">
        <v>246</v>
      </c>
      <c r="E16" s="238" t="s">
        <v>201</v>
      </c>
      <c r="F16" s="270">
        <v>1</v>
      </c>
      <c r="G16" s="403" t="s">
        <v>247</v>
      </c>
      <c r="H16" s="1102" t="s">
        <v>44</v>
      </c>
      <c r="I16" s="1104"/>
    </row>
    <row r="17" spans="1:9" ht="57.75" customHeight="1" thickBot="1" x14ac:dyDescent="0.3">
      <c r="A17" s="277">
        <v>3</v>
      </c>
      <c r="B17" s="957"/>
      <c r="C17" s="281" t="s">
        <v>26</v>
      </c>
      <c r="D17" s="278" t="s">
        <v>248</v>
      </c>
      <c r="E17" s="279" t="s">
        <v>249</v>
      </c>
      <c r="F17" s="280">
        <v>2</v>
      </c>
      <c r="G17" s="397" t="s">
        <v>398</v>
      </c>
      <c r="H17" s="1071" t="s">
        <v>62</v>
      </c>
      <c r="I17" s="1072"/>
    </row>
    <row r="18" spans="1:9" ht="61.5" customHeight="1" thickBot="1" x14ac:dyDescent="0.3">
      <c r="A18" s="99">
        <v>4</v>
      </c>
      <c r="B18" s="957"/>
      <c r="C18" s="150" t="s">
        <v>26</v>
      </c>
      <c r="D18" s="210" t="s">
        <v>250</v>
      </c>
      <c r="E18" s="394" t="s">
        <v>60</v>
      </c>
      <c r="F18" s="212">
        <v>1</v>
      </c>
      <c r="G18" s="383" t="s">
        <v>251</v>
      </c>
      <c r="H18" s="991" t="s">
        <v>62</v>
      </c>
      <c r="I18" s="992"/>
    </row>
    <row r="19" spans="1:9" ht="18.600000000000001" thickBot="1" x14ac:dyDescent="0.3">
      <c r="A19" s="99"/>
      <c r="B19" s="958"/>
      <c r="C19" s="1085" t="s">
        <v>252</v>
      </c>
      <c r="D19" s="1086"/>
      <c r="E19" s="1086"/>
      <c r="F19" s="1086"/>
      <c r="G19" s="1087"/>
      <c r="H19" s="1073" t="s">
        <v>63</v>
      </c>
      <c r="I19" s="1074"/>
    </row>
    <row r="20" spans="1:9" ht="62.25" customHeight="1" thickBot="1" x14ac:dyDescent="0.3">
      <c r="A20" s="267">
        <v>5</v>
      </c>
      <c r="B20" s="967" t="s">
        <v>253</v>
      </c>
      <c r="C20" s="235"/>
      <c r="D20" s="245" t="s">
        <v>437</v>
      </c>
      <c r="E20" s="235" t="s">
        <v>249</v>
      </c>
      <c r="F20" s="235" t="s">
        <v>439</v>
      </c>
      <c r="G20" s="246" t="s">
        <v>438</v>
      </c>
      <c r="H20" s="1081" t="s">
        <v>29</v>
      </c>
      <c r="I20" s="1082"/>
    </row>
    <row r="21" spans="1:9" ht="55.5" customHeight="1" thickBot="1" x14ac:dyDescent="0.3">
      <c r="A21" s="267">
        <v>6</v>
      </c>
      <c r="B21" s="968"/>
      <c r="C21" s="238"/>
      <c r="D21" s="269" t="s">
        <v>246</v>
      </c>
      <c r="E21" s="238" t="s">
        <v>201</v>
      </c>
      <c r="F21" s="270">
        <v>1</v>
      </c>
      <c r="G21" s="403" t="s">
        <v>247</v>
      </c>
      <c r="H21" s="1102" t="s">
        <v>44</v>
      </c>
      <c r="I21" s="1104"/>
    </row>
    <row r="22" spans="1:9" ht="51.75" customHeight="1" thickBot="1" x14ac:dyDescent="0.3">
      <c r="A22" s="277">
        <v>7</v>
      </c>
      <c r="B22" s="968"/>
      <c r="C22" s="281" t="s">
        <v>26</v>
      </c>
      <c r="D22" s="278" t="s">
        <v>248</v>
      </c>
      <c r="E22" s="279" t="s">
        <v>249</v>
      </c>
      <c r="F22" s="280">
        <v>2</v>
      </c>
      <c r="G22" s="397" t="s">
        <v>398</v>
      </c>
      <c r="H22" s="1071" t="s">
        <v>62</v>
      </c>
      <c r="I22" s="1072"/>
    </row>
    <row r="23" spans="1:9" ht="53.25" customHeight="1" thickBot="1" x14ac:dyDescent="0.3">
      <c r="A23" s="99">
        <v>8</v>
      </c>
      <c r="B23" s="968"/>
      <c r="C23" s="150" t="s">
        <v>26</v>
      </c>
      <c r="D23" s="210" t="s">
        <v>250</v>
      </c>
      <c r="E23" s="394" t="s">
        <v>60</v>
      </c>
      <c r="F23" s="212">
        <v>1.5</v>
      </c>
      <c r="G23" s="383" t="s">
        <v>251</v>
      </c>
      <c r="H23" s="991" t="s">
        <v>62</v>
      </c>
      <c r="I23" s="992"/>
    </row>
    <row r="24" spans="1:9" ht="18.600000000000001" thickBot="1" x14ac:dyDescent="0.3">
      <c r="A24" s="99"/>
      <c r="B24" s="969"/>
      <c r="C24" s="1090" t="s">
        <v>252</v>
      </c>
      <c r="D24" s="1091"/>
      <c r="E24" s="1091"/>
      <c r="F24" s="1091"/>
      <c r="G24" s="1092"/>
      <c r="H24" s="1073"/>
      <c r="I24" s="1074"/>
    </row>
    <row r="25" spans="1:9" ht="63" customHeight="1" thickBot="1" x14ac:dyDescent="0.3">
      <c r="A25" s="99">
        <v>9</v>
      </c>
      <c r="B25" s="967" t="s">
        <v>254</v>
      </c>
      <c r="C25" s="209"/>
      <c r="D25" s="112" t="s">
        <v>437</v>
      </c>
      <c r="E25" s="150" t="s">
        <v>249</v>
      </c>
      <c r="F25" s="150" t="s">
        <v>440</v>
      </c>
      <c r="G25" s="123" t="s">
        <v>438</v>
      </c>
      <c r="H25" s="1052" t="s">
        <v>29</v>
      </c>
      <c r="I25" s="1053"/>
    </row>
    <row r="26" spans="1:9" ht="78" customHeight="1" x14ac:dyDescent="0.25">
      <c r="A26" s="390">
        <v>10</v>
      </c>
      <c r="B26" s="968"/>
      <c r="C26" s="108" t="s">
        <v>26</v>
      </c>
      <c r="D26" s="147" t="s">
        <v>250</v>
      </c>
      <c r="E26" s="109" t="s">
        <v>60</v>
      </c>
      <c r="F26" s="110">
        <v>1.5</v>
      </c>
      <c r="G26" s="385" t="s">
        <v>251</v>
      </c>
      <c r="H26" s="1088" t="s">
        <v>62</v>
      </c>
      <c r="I26" s="1089"/>
    </row>
    <row r="27" spans="1:9" ht="18" x14ac:dyDescent="0.25">
      <c r="A27" s="394"/>
      <c r="B27" s="1038"/>
      <c r="C27" s="981" t="s">
        <v>252</v>
      </c>
      <c r="D27" s="954"/>
      <c r="E27" s="954"/>
      <c r="F27" s="954"/>
      <c r="G27" s="955"/>
      <c r="H27" s="985" t="s">
        <v>63</v>
      </c>
      <c r="I27" s="986"/>
    </row>
    <row r="28" spans="1:9" ht="74.25" customHeight="1" x14ac:dyDescent="0.25">
      <c r="A28" s="237">
        <v>11</v>
      </c>
      <c r="B28" s="945" t="s">
        <v>255</v>
      </c>
      <c r="C28" s="232"/>
      <c r="D28" s="233" t="s">
        <v>441</v>
      </c>
      <c r="E28" s="234" t="s">
        <v>60</v>
      </c>
      <c r="F28" s="235" t="s">
        <v>442</v>
      </c>
      <c r="G28" s="235" t="s">
        <v>443</v>
      </c>
      <c r="H28" s="1093" t="s">
        <v>164</v>
      </c>
      <c r="I28" s="1094"/>
    </row>
    <row r="29" spans="1:9" ht="18" x14ac:dyDescent="0.25">
      <c r="A29" s="394"/>
      <c r="B29" s="946"/>
      <c r="C29" s="1075" t="s">
        <v>252</v>
      </c>
      <c r="D29" s="1076"/>
      <c r="E29" s="1076"/>
      <c r="F29" s="1076"/>
      <c r="G29" s="1077"/>
      <c r="H29" s="1073" t="s">
        <v>63</v>
      </c>
      <c r="I29" s="1074"/>
    </row>
    <row r="30" spans="1:9" ht="56.25" customHeight="1" thickBot="1" x14ac:dyDescent="0.3">
      <c r="A30" s="229">
        <v>12</v>
      </c>
      <c r="B30" s="1097" t="s">
        <v>262</v>
      </c>
      <c r="C30" s="214" t="s">
        <v>63</v>
      </c>
      <c r="D30" s="112" t="s">
        <v>437</v>
      </c>
      <c r="E30" s="394" t="s">
        <v>249</v>
      </c>
      <c r="F30" s="113">
        <v>11</v>
      </c>
      <c r="G30" s="123" t="s">
        <v>438</v>
      </c>
      <c r="H30" s="1052" t="s">
        <v>29</v>
      </c>
      <c r="I30" s="1053"/>
    </row>
    <row r="31" spans="1:9" ht="53.25" customHeight="1" thickBot="1" x14ac:dyDescent="0.3">
      <c r="A31" s="213">
        <v>13</v>
      </c>
      <c r="B31" s="1097"/>
      <c r="C31" s="394"/>
      <c r="D31" s="210" t="s">
        <v>250</v>
      </c>
      <c r="E31" s="394" t="s">
        <v>60</v>
      </c>
      <c r="F31" s="113">
        <v>2</v>
      </c>
      <c r="G31" s="383" t="s">
        <v>251</v>
      </c>
      <c r="H31" s="991" t="s">
        <v>62</v>
      </c>
      <c r="I31" s="995"/>
    </row>
    <row r="32" spans="1:9" ht="18.600000000000001" thickBot="1" x14ac:dyDescent="0.3">
      <c r="A32" s="213"/>
      <c r="B32" s="1097"/>
      <c r="C32" s="966" t="s">
        <v>252</v>
      </c>
      <c r="D32" s="964"/>
      <c r="E32" s="964"/>
      <c r="F32" s="964"/>
      <c r="G32" s="965"/>
      <c r="H32" s="940" t="s">
        <v>63</v>
      </c>
      <c r="I32" s="959"/>
    </row>
    <row r="33" spans="1:9" ht="57" customHeight="1" thickBot="1" x14ac:dyDescent="0.3">
      <c r="A33" s="248">
        <v>14</v>
      </c>
      <c r="B33" s="1097" t="s">
        <v>266</v>
      </c>
      <c r="C33" s="247"/>
      <c r="D33" s="245" t="s">
        <v>437</v>
      </c>
      <c r="E33" s="238" t="s">
        <v>249</v>
      </c>
      <c r="F33" s="236">
        <v>16</v>
      </c>
      <c r="G33" s="246" t="s">
        <v>438</v>
      </c>
      <c r="H33" s="1081" t="s">
        <v>29</v>
      </c>
      <c r="I33" s="1082"/>
    </row>
    <row r="34" spans="1:9" ht="70.5" customHeight="1" thickBot="1" x14ac:dyDescent="0.3">
      <c r="A34" s="248">
        <v>15</v>
      </c>
      <c r="B34" s="1097"/>
      <c r="C34" s="400" t="s">
        <v>63</v>
      </c>
      <c r="D34" s="245" t="s">
        <v>444</v>
      </c>
      <c r="E34" s="271" t="s">
        <v>327</v>
      </c>
      <c r="F34" s="272">
        <v>78</v>
      </c>
      <c r="G34" s="239" t="s">
        <v>383</v>
      </c>
      <c r="H34" s="1102" t="s">
        <v>44</v>
      </c>
      <c r="I34" s="1103"/>
    </row>
    <row r="35" spans="1:9" ht="18" x14ac:dyDescent="0.25">
      <c r="A35" s="230"/>
      <c r="B35" s="1097"/>
      <c r="C35" s="953" t="s">
        <v>252</v>
      </c>
      <c r="D35" s="954"/>
      <c r="E35" s="954"/>
      <c r="F35" s="954"/>
      <c r="G35" s="955"/>
      <c r="H35" s="940" t="s">
        <v>63</v>
      </c>
      <c r="I35" s="941"/>
    </row>
    <row r="36" spans="1:9" ht="61.5" customHeight="1" thickBot="1" x14ac:dyDescent="0.3">
      <c r="A36" s="238">
        <v>16</v>
      </c>
      <c r="B36" s="950" t="s">
        <v>279</v>
      </c>
      <c r="C36" s="232"/>
      <c r="D36" s="233" t="s">
        <v>441</v>
      </c>
      <c r="E36" s="238" t="s">
        <v>60</v>
      </c>
      <c r="F36" s="239" t="s">
        <v>445</v>
      </c>
      <c r="G36" s="235" t="s">
        <v>443</v>
      </c>
      <c r="H36" s="1081" t="s">
        <v>164</v>
      </c>
      <c r="I36" s="1082"/>
    </row>
    <row r="37" spans="1:9" ht="18.600000000000001" thickBot="1" x14ac:dyDescent="0.3">
      <c r="A37" s="99"/>
      <c r="B37" s="951"/>
      <c r="C37" s="982" t="s">
        <v>252</v>
      </c>
      <c r="D37" s="983"/>
      <c r="E37" s="983"/>
      <c r="F37" s="983"/>
      <c r="G37" s="984"/>
      <c r="H37" s="1029" t="s">
        <v>63</v>
      </c>
      <c r="I37" s="1030"/>
    </row>
    <row r="38" spans="1:9" ht="75" customHeight="1" x14ac:dyDescent="0.25">
      <c r="A38" s="99">
        <v>17</v>
      </c>
      <c r="B38" s="950" t="s">
        <v>281</v>
      </c>
      <c r="C38" s="122"/>
      <c r="D38" s="210" t="s">
        <v>250</v>
      </c>
      <c r="E38" s="394" t="s">
        <v>60</v>
      </c>
      <c r="F38" s="113">
        <v>2</v>
      </c>
      <c r="G38" s="383" t="s">
        <v>251</v>
      </c>
      <c r="H38" s="991" t="s">
        <v>62</v>
      </c>
      <c r="I38" s="992"/>
    </row>
    <row r="39" spans="1:9" ht="18" x14ac:dyDescent="0.25">
      <c r="A39" s="384"/>
      <c r="B39" s="951"/>
      <c r="C39" s="947" t="s">
        <v>252</v>
      </c>
      <c r="D39" s="948"/>
      <c r="E39" s="948"/>
      <c r="F39" s="948"/>
      <c r="G39" s="949"/>
      <c r="H39" s="1029" t="s">
        <v>63</v>
      </c>
      <c r="I39" s="1030"/>
    </row>
    <row r="40" spans="1:9" ht="55.5" customHeight="1" x14ac:dyDescent="0.25">
      <c r="A40" s="279">
        <v>18</v>
      </c>
      <c r="B40" s="952" t="s">
        <v>282</v>
      </c>
      <c r="C40" s="283"/>
      <c r="D40" s="278" t="s">
        <v>248</v>
      </c>
      <c r="E40" s="279" t="s">
        <v>249</v>
      </c>
      <c r="F40" s="282">
        <v>1</v>
      </c>
      <c r="G40" s="284" t="s">
        <v>398</v>
      </c>
      <c r="H40" s="1071" t="s">
        <v>62</v>
      </c>
      <c r="I40" s="1072"/>
    </row>
    <row r="41" spans="1:9" ht="65.25" customHeight="1" x14ac:dyDescent="0.25">
      <c r="A41" s="394">
        <v>19</v>
      </c>
      <c r="B41" s="952"/>
      <c r="C41" s="122"/>
      <c r="D41" s="147" t="s">
        <v>250</v>
      </c>
      <c r="E41" s="109" t="s">
        <v>60</v>
      </c>
      <c r="F41" s="110">
        <v>1</v>
      </c>
      <c r="G41" s="385" t="s">
        <v>251</v>
      </c>
      <c r="H41" s="993" t="s">
        <v>62</v>
      </c>
      <c r="I41" s="1031"/>
    </row>
    <row r="42" spans="1:9" ht="18" x14ac:dyDescent="0.25">
      <c r="A42" s="394"/>
      <c r="B42" s="946"/>
      <c r="C42" s="947" t="s">
        <v>252</v>
      </c>
      <c r="D42" s="948"/>
      <c r="E42" s="948"/>
      <c r="F42" s="948"/>
      <c r="G42" s="949"/>
      <c r="H42" s="1029" t="s">
        <v>63</v>
      </c>
      <c r="I42" s="1030"/>
    </row>
    <row r="43" spans="1:9" ht="47.25" customHeight="1" x14ac:dyDescent="0.25">
      <c r="A43" s="238">
        <v>20</v>
      </c>
      <c r="B43" s="945" t="s">
        <v>283</v>
      </c>
      <c r="C43" s="249"/>
      <c r="D43" s="245" t="s">
        <v>437</v>
      </c>
      <c r="E43" s="239" t="s">
        <v>249</v>
      </c>
      <c r="F43" s="239" t="s">
        <v>446</v>
      </c>
      <c r="G43" s="246" t="s">
        <v>438</v>
      </c>
      <c r="H43" s="1095" t="s">
        <v>29</v>
      </c>
      <c r="I43" s="1096"/>
    </row>
    <row r="44" spans="1:9" ht="51.75" customHeight="1" x14ac:dyDescent="0.25">
      <c r="A44" s="238">
        <v>21</v>
      </c>
      <c r="B44" s="952"/>
      <c r="C44" s="249"/>
      <c r="D44" s="245" t="s">
        <v>269</v>
      </c>
      <c r="E44" s="239" t="s">
        <v>201</v>
      </c>
      <c r="F44" s="239" t="s">
        <v>448</v>
      </c>
      <c r="G44" s="239" t="s">
        <v>383</v>
      </c>
      <c r="H44" s="1095" t="s">
        <v>44</v>
      </c>
      <c r="I44" s="1096"/>
    </row>
    <row r="45" spans="1:9" ht="54" customHeight="1" x14ac:dyDescent="0.25">
      <c r="A45" s="394">
        <v>22</v>
      </c>
      <c r="B45" s="952"/>
      <c r="C45" s="122"/>
      <c r="D45" s="210" t="s">
        <v>250</v>
      </c>
      <c r="E45" s="394" t="s">
        <v>60</v>
      </c>
      <c r="F45" s="113">
        <v>1.5</v>
      </c>
      <c r="G45" s="383" t="s">
        <v>251</v>
      </c>
      <c r="H45" s="991" t="s">
        <v>62</v>
      </c>
      <c r="I45" s="992"/>
    </row>
    <row r="46" spans="1:9" ht="18.600000000000001" thickBot="1" x14ac:dyDescent="0.3">
      <c r="A46" s="394"/>
      <c r="B46" s="946"/>
      <c r="C46" s="942" t="s">
        <v>252</v>
      </c>
      <c r="D46" s="948"/>
      <c r="E46" s="948"/>
      <c r="F46" s="948"/>
      <c r="G46" s="949"/>
      <c r="H46" s="1029" t="s">
        <v>63</v>
      </c>
      <c r="I46" s="1030"/>
    </row>
    <row r="47" spans="1:9" ht="18.600000000000001" thickBot="1" x14ac:dyDescent="0.3">
      <c r="A47" s="124"/>
      <c r="B47" s="402"/>
      <c r="C47" s="124"/>
      <c r="D47" s="1022" t="s">
        <v>63</v>
      </c>
      <c r="E47" s="1023"/>
      <c r="F47" s="1023"/>
      <c r="G47" s="1024"/>
      <c r="H47" s="1025" t="s">
        <v>63</v>
      </c>
      <c r="I47" s="1026"/>
    </row>
    <row r="48" spans="1:9" ht="18" x14ac:dyDescent="0.25">
      <c r="A48" s="124"/>
      <c r="B48" s="402"/>
      <c r="C48" s="124"/>
      <c r="D48" s="156"/>
      <c r="E48" s="156"/>
      <c r="F48" s="156"/>
      <c r="G48" s="156"/>
      <c r="H48" s="157"/>
      <c r="I48" s="157"/>
    </row>
    <row r="49" spans="1:9" ht="17.399999999999999" x14ac:dyDescent="0.3">
      <c r="A49" s="94"/>
      <c r="B49" s="1028" t="s">
        <v>242</v>
      </c>
      <c r="C49" s="1028"/>
      <c r="D49" s="1028"/>
      <c r="E49" s="1027" t="s">
        <v>284</v>
      </c>
      <c r="F49" s="1027"/>
      <c r="G49" s="1027"/>
      <c r="H49" s="1101" t="s">
        <v>450</v>
      </c>
      <c r="I49" s="1101"/>
    </row>
    <row r="50" spans="1:9" ht="17.399999999999999" x14ac:dyDescent="0.3">
      <c r="A50" s="94"/>
      <c r="B50" s="1028" t="s">
        <v>361</v>
      </c>
      <c r="C50" s="1028"/>
      <c r="D50" s="1028"/>
      <c r="E50" s="971" t="s">
        <v>285</v>
      </c>
      <c r="F50" s="971"/>
      <c r="G50" s="971"/>
      <c r="H50" s="1101" t="s">
        <v>451</v>
      </c>
      <c r="I50" s="1101"/>
    </row>
  </sheetData>
  <mergeCells count="72">
    <mergeCell ref="A7:G7"/>
    <mergeCell ref="A8:G8"/>
    <mergeCell ref="A9:G9"/>
    <mergeCell ref="A11:A13"/>
    <mergeCell ref="B11:B13"/>
    <mergeCell ref="C11:C13"/>
    <mergeCell ref="D11:D13"/>
    <mergeCell ref="E11:E13"/>
    <mergeCell ref="F11:F13"/>
    <mergeCell ref="G11:G13"/>
    <mergeCell ref="B25:B27"/>
    <mergeCell ref="H25:I25"/>
    <mergeCell ref="H26:I26"/>
    <mergeCell ref="H11:I13"/>
    <mergeCell ref="H14:I14"/>
    <mergeCell ref="B15:B19"/>
    <mergeCell ref="H15:I15"/>
    <mergeCell ref="H16:I16"/>
    <mergeCell ref="H17:I17"/>
    <mergeCell ref="H18:I18"/>
    <mergeCell ref="C19:G19"/>
    <mergeCell ref="H19:I19"/>
    <mergeCell ref="B20:B24"/>
    <mergeCell ref="H20:I20"/>
    <mergeCell ref="H21:I21"/>
    <mergeCell ref="H22:I22"/>
    <mergeCell ref="C35:G35"/>
    <mergeCell ref="H35:I35"/>
    <mergeCell ref="H23:I23"/>
    <mergeCell ref="C24:G24"/>
    <mergeCell ref="H24:I24"/>
    <mergeCell ref="C27:G27"/>
    <mergeCell ref="H27:I27"/>
    <mergeCell ref="B28:B29"/>
    <mergeCell ref="H28:I28"/>
    <mergeCell ref="C29:G29"/>
    <mergeCell ref="H29:I29"/>
    <mergeCell ref="B36:B37"/>
    <mergeCell ref="H36:I36"/>
    <mergeCell ref="C37:G37"/>
    <mergeCell ref="H37:I37"/>
    <mergeCell ref="B30:B32"/>
    <mergeCell ref="H30:I30"/>
    <mergeCell ref="H31:I31"/>
    <mergeCell ref="C32:G32"/>
    <mergeCell ref="H32:I32"/>
    <mergeCell ref="B33:B35"/>
    <mergeCell ref="H33:I33"/>
    <mergeCell ref="H34:I34"/>
    <mergeCell ref="B38:B39"/>
    <mergeCell ref="H38:I38"/>
    <mergeCell ref="C39:G39"/>
    <mergeCell ref="H39:I39"/>
    <mergeCell ref="B40:B42"/>
    <mergeCell ref="H40:I40"/>
    <mergeCell ref="H41:I41"/>
    <mergeCell ref="C42:G42"/>
    <mergeCell ref="H42:I42"/>
    <mergeCell ref="B50:D50"/>
    <mergeCell ref="E50:G50"/>
    <mergeCell ref="H50:I50"/>
    <mergeCell ref="H46:I46"/>
    <mergeCell ref="D47:G47"/>
    <mergeCell ref="H47:I47"/>
    <mergeCell ref="B49:D49"/>
    <mergeCell ref="E49:G49"/>
    <mergeCell ref="H49:I49"/>
    <mergeCell ref="B43:B46"/>
    <mergeCell ref="H43:I43"/>
    <mergeCell ref="H44:I44"/>
    <mergeCell ref="H45:I45"/>
    <mergeCell ref="C46:G4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94"/>
  <sheetViews>
    <sheetView topLeftCell="A75" workbookViewId="0">
      <selection activeCell="C88" sqref="C88:J88"/>
    </sheetView>
  </sheetViews>
  <sheetFormatPr defaultRowHeight="13.2" x14ac:dyDescent="0.25"/>
  <cols>
    <col min="4" max="4" width="26.88671875" customWidth="1"/>
    <col min="7" max="7" width="17" customWidth="1"/>
    <col min="8" max="8" width="15.33203125" customWidth="1"/>
    <col min="9" max="9" width="14.6640625" customWidth="1"/>
    <col min="10" max="10" width="17.5546875" customWidth="1"/>
  </cols>
  <sheetData>
    <row r="1" spans="1:10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173</v>
      </c>
      <c r="D5" s="23" t="s">
        <v>452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453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8" thickBot="1" x14ac:dyDescent="0.3">
      <c r="A11" s="835" t="s">
        <v>8</v>
      </c>
      <c r="B11" s="842" t="s">
        <v>9</v>
      </c>
      <c r="C11" s="835" t="s">
        <v>10</v>
      </c>
      <c r="D11" s="842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35" t="s">
        <v>16</v>
      </c>
    </row>
    <row r="12" spans="1:10" x14ac:dyDescent="0.25">
      <c r="A12" s="836"/>
      <c r="B12" s="843"/>
      <c r="C12" s="836"/>
      <c r="D12" s="843"/>
      <c r="E12" s="836"/>
      <c r="F12" s="843"/>
      <c r="G12" s="836"/>
      <c r="H12" s="840" t="s">
        <v>17</v>
      </c>
      <c r="I12" s="840" t="s">
        <v>18</v>
      </c>
      <c r="J12" s="836"/>
    </row>
    <row r="13" spans="1:10" ht="25.5" customHeight="1" thickBot="1" x14ac:dyDescent="0.3">
      <c r="A13" s="837"/>
      <c r="B13" s="844"/>
      <c r="C13" s="837"/>
      <c r="D13" s="844"/>
      <c r="E13" s="837"/>
      <c r="F13" s="844"/>
      <c r="G13" s="837"/>
      <c r="H13" s="841"/>
      <c r="I13" s="841"/>
      <c r="J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36">
        <v>10</v>
      </c>
    </row>
    <row r="15" spans="1:10" ht="28.2" thickBot="1" x14ac:dyDescent="0.3">
      <c r="A15" s="187">
        <v>1</v>
      </c>
      <c r="B15" s="1069" t="s">
        <v>71</v>
      </c>
      <c r="C15" s="550"/>
      <c r="D15" s="551" t="s">
        <v>45</v>
      </c>
      <c r="E15" s="341" t="s">
        <v>42</v>
      </c>
      <c r="F15" s="553">
        <v>5</v>
      </c>
      <c r="G15" s="554" t="s">
        <v>46</v>
      </c>
      <c r="H15" s="555">
        <v>2000</v>
      </c>
      <c r="I15" s="555">
        <v>0</v>
      </c>
      <c r="J15" s="556" t="s">
        <v>29</v>
      </c>
    </row>
    <row r="16" spans="1:10" ht="28.2" thickBot="1" x14ac:dyDescent="0.3">
      <c r="A16" s="187">
        <v>2</v>
      </c>
      <c r="B16" s="1070"/>
      <c r="C16" s="573">
        <v>3</v>
      </c>
      <c r="D16" s="639" t="s">
        <v>41</v>
      </c>
      <c r="E16" s="341" t="s">
        <v>42</v>
      </c>
      <c r="F16" s="576">
        <v>5</v>
      </c>
      <c r="G16" s="640" t="s">
        <v>43</v>
      </c>
      <c r="H16" s="576">
        <v>3000</v>
      </c>
      <c r="I16" s="576">
        <v>0</v>
      </c>
      <c r="J16" s="322" t="s">
        <v>29</v>
      </c>
    </row>
    <row r="17" spans="1:11" ht="28.2" thickBot="1" x14ac:dyDescent="0.3">
      <c r="A17" s="187">
        <v>3</v>
      </c>
      <c r="B17" s="1070"/>
      <c r="C17" s="580"/>
      <c r="D17" s="641" t="s">
        <v>369</v>
      </c>
      <c r="E17" s="341" t="s">
        <v>60</v>
      </c>
      <c r="F17" s="576">
        <v>3</v>
      </c>
      <c r="G17" s="642" t="s">
        <v>370</v>
      </c>
      <c r="H17" s="582">
        <v>5000</v>
      </c>
      <c r="I17" s="582">
        <v>0</v>
      </c>
      <c r="J17" s="620" t="s">
        <v>29</v>
      </c>
    </row>
    <row r="18" spans="1:11" ht="28.2" thickBot="1" x14ac:dyDescent="0.3">
      <c r="A18" s="187">
        <v>4</v>
      </c>
      <c r="B18" s="1070"/>
      <c r="C18" s="580"/>
      <c r="D18" s="758" t="s">
        <v>369</v>
      </c>
      <c r="E18" s="341" t="s">
        <v>60</v>
      </c>
      <c r="F18" s="576">
        <v>45</v>
      </c>
      <c r="G18" s="759" t="s">
        <v>454</v>
      </c>
      <c r="H18" s="582">
        <v>5000</v>
      </c>
      <c r="I18" s="582">
        <v>0</v>
      </c>
      <c r="J18" s="620" t="s">
        <v>29</v>
      </c>
    </row>
    <row r="19" spans="1:11" ht="28.2" thickBot="1" x14ac:dyDescent="0.3">
      <c r="A19" s="187">
        <v>5</v>
      </c>
      <c r="B19" s="1070"/>
      <c r="C19" s="580"/>
      <c r="D19" s="551" t="s">
        <v>371</v>
      </c>
      <c r="E19" s="609" t="s">
        <v>35</v>
      </c>
      <c r="F19" s="576">
        <v>3</v>
      </c>
      <c r="G19" s="748" t="s">
        <v>372</v>
      </c>
      <c r="H19" s="582">
        <v>21000</v>
      </c>
      <c r="I19" s="582">
        <v>0</v>
      </c>
      <c r="J19" s="620" t="s">
        <v>29</v>
      </c>
    </row>
    <row r="20" spans="1:11" ht="28.2" thickBot="1" x14ac:dyDescent="0.3">
      <c r="A20" s="323">
        <v>6</v>
      </c>
      <c r="B20" s="1070"/>
      <c r="C20" s="760" t="s">
        <v>52</v>
      </c>
      <c r="D20" s="605" t="s">
        <v>51</v>
      </c>
      <c r="E20" s="606" t="s">
        <v>35</v>
      </c>
      <c r="F20" s="695">
        <v>3</v>
      </c>
      <c r="G20" s="696" t="s">
        <v>373</v>
      </c>
      <c r="H20" s="607">
        <v>0</v>
      </c>
      <c r="I20" s="607">
        <v>0</v>
      </c>
      <c r="J20" s="325" t="s">
        <v>29</v>
      </c>
    </row>
    <row r="21" spans="1:11" ht="42" thickBot="1" x14ac:dyDescent="0.3">
      <c r="A21" s="187">
        <v>7</v>
      </c>
      <c r="B21" s="1070"/>
      <c r="C21" s="573"/>
      <c r="D21" s="578" t="s">
        <v>40</v>
      </c>
      <c r="E21" s="341" t="s">
        <v>377</v>
      </c>
      <c r="F21" s="574">
        <v>1</v>
      </c>
      <c r="G21" s="554" t="s">
        <v>378</v>
      </c>
      <c r="H21" s="576">
        <v>3500</v>
      </c>
      <c r="I21" s="576">
        <v>1725</v>
      </c>
      <c r="J21" s="322" t="s">
        <v>29</v>
      </c>
    </row>
    <row r="22" spans="1:11" ht="42" thickBot="1" x14ac:dyDescent="0.3">
      <c r="A22" s="187">
        <v>8</v>
      </c>
      <c r="B22" s="1070"/>
      <c r="C22" s="681"/>
      <c r="D22" s="588" t="s">
        <v>455</v>
      </c>
      <c r="E22" s="341" t="s">
        <v>60</v>
      </c>
      <c r="F22" s="574">
        <v>15</v>
      </c>
      <c r="G22" s="575" t="s">
        <v>376</v>
      </c>
      <c r="H22" s="576">
        <v>6939</v>
      </c>
      <c r="I22" s="576">
        <v>13800</v>
      </c>
      <c r="J22" s="322" t="s">
        <v>29</v>
      </c>
      <c r="K22" t="s">
        <v>456</v>
      </c>
    </row>
    <row r="23" spans="1:11" ht="28.2" thickBot="1" x14ac:dyDescent="0.3">
      <c r="A23" s="187">
        <v>9</v>
      </c>
      <c r="B23" s="1070"/>
      <c r="C23" s="573"/>
      <c r="D23" s="317" t="s">
        <v>175</v>
      </c>
      <c r="E23" s="341" t="s">
        <v>60</v>
      </c>
      <c r="F23" s="574">
        <v>26</v>
      </c>
      <c r="G23" s="321" t="s">
        <v>457</v>
      </c>
      <c r="H23" s="576">
        <v>20800</v>
      </c>
      <c r="I23" s="576">
        <v>6890</v>
      </c>
      <c r="J23" s="322" t="s">
        <v>29</v>
      </c>
    </row>
    <row r="24" spans="1:11" ht="28.2" thickBot="1" x14ac:dyDescent="0.3">
      <c r="A24" s="187">
        <v>10</v>
      </c>
      <c r="B24" s="1070"/>
      <c r="C24" s="573"/>
      <c r="D24" s="317" t="s">
        <v>458</v>
      </c>
      <c r="E24" s="341" t="s">
        <v>60</v>
      </c>
      <c r="F24" s="574">
        <v>65</v>
      </c>
      <c r="G24" s="321" t="s">
        <v>459</v>
      </c>
      <c r="H24" s="576">
        <v>1500</v>
      </c>
      <c r="I24" s="576">
        <v>2275</v>
      </c>
      <c r="J24" s="322" t="s">
        <v>29</v>
      </c>
    </row>
    <row r="25" spans="1:11" ht="55.8" thickBot="1" x14ac:dyDescent="0.3">
      <c r="A25" s="327">
        <v>11</v>
      </c>
      <c r="B25" s="1070"/>
      <c r="C25" s="369"/>
      <c r="D25" s="328" t="s">
        <v>301</v>
      </c>
      <c r="E25" s="329" t="s">
        <v>60</v>
      </c>
      <c r="F25" s="761">
        <v>188</v>
      </c>
      <c r="G25" s="762" t="s">
        <v>77</v>
      </c>
      <c r="H25" s="738">
        <v>6000</v>
      </c>
      <c r="I25" s="738">
        <v>6580</v>
      </c>
      <c r="J25" s="330" t="s">
        <v>31</v>
      </c>
    </row>
    <row r="26" spans="1:11" ht="28.2" thickBot="1" x14ac:dyDescent="0.3">
      <c r="A26" s="327">
        <v>12</v>
      </c>
      <c r="B26" s="1070"/>
      <c r="C26" s="681"/>
      <c r="D26" s="763" t="s">
        <v>297</v>
      </c>
      <c r="E26" s="329" t="s">
        <v>28</v>
      </c>
      <c r="F26" s="761">
        <v>62</v>
      </c>
      <c r="G26" s="762" t="s">
        <v>73</v>
      </c>
      <c r="H26" s="738">
        <v>2350</v>
      </c>
      <c r="I26" s="738">
        <v>2170</v>
      </c>
      <c r="J26" s="330" t="s">
        <v>31</v>
      </c>
    </row>
    <row r="27" spans="1:11" ht="42" thickBot="1" x14ac:dyDescent="0.3">
      <c r="A27" s="187">
        <v>13</v>
      </c>
      <c r="B27" s="1070"/>
      <c r="C27" s="573"/>
      <c r="D27" s="340" t="s">
        <v>176</v>
      </c>
      <c r="E27" s="341" t="s">
        <v>35</v>
      </c>
      <c r="F27" s="574">
        <v>85</v>
      </c>
      <c r="G27" s="575" t="s">
        <v>460</v>
      </c>
      <c r="H27" s="576">
        <f>F27*30</f>
        <v>2550</v>
      </c>
      <c r="I27" s="576">
        <v>3910</v>
      </c>
      <c r="J27" s="322" t="s">
        <v>31</v>
      </c>
    </row>
    <row r="28" spans="1:11" ht="28.2" thickBot="1" x14ac:dyDescent="0.3">
      <c r="A28" s="187">
        <v>14</v>
      </c>
      <c r="B28" s="1070"/>
      <c r="C28" s="577" t="s">
        <v>52</v>
      </c>
      <c r="D28" s="578" t="s">
        <v>379</v>
      </c>
      <c r="E28" s="341" t="s">
        <v>201</v>
      </c>
      <c r="F28" s="574">
        <v>40</v>
      </c>
      <c r="G28" s="575" t="s">
        <v>461</v>
      </c>
      <c r="H28" s="576">
        <v>960</v>
      </c>
      <c r="I28" s="576">
        <v>1840</v>
      </c>
      <c r="J28" s="322" t="s">
        <v>31</v>
      </c>
    </row>
    <row r="29" spans="1:11" ht="28.2" thickBot="1" x14ac:dyDescent="0.3">
      <c r="A29" s="187">
        <v>15</v>
      </c>
      <c r="B29" s="1070"/>
      <c r="C29" s="577" t="s">
        <v>52</v>
      </c>
      <c r="D29" s="340" t="s">
        <v>204</v>
      </c>
      <c r="E29" s="341" t="s">
        <v>201</v>
      </c>
      <c r="F29" s="574">
        <v>53</v>
      </c>
      <c r="G29" s="575" t="s">
        <v>461</v>
      </c>
      <c r="H29" s="576">
        <v>1640</v>
      </c>
      <c r="I29" s="576">
        <v>2438</v>
      </c>
      <c r="J29" s="322" t="s">
        <v>31</v>
      </c>
    </row>
    <row r="30" spans="1:11" ht="28.2" thickBot="1" x14ac:dyDescent="0.3">
      <c r="A30" s="353">
        <v>16</v>
      </c>
      <c r="B30" s="1070"/>
      <c r="C30" s="764"/>
      <c r="D30" s="352" t="s">
        <v>462</v>
      </c>
      <c r="E30" s="765" t="s">
        <v>60</v>
      </c>
      <c r="F30" s="766">
        <v>8</v>
      </c>
      <c r="G30" s="349" t="s">
        <v>461</v>
      </c>
      <c r="H30" s="767">
        <v>360</v>
      </c>
      <c r="I30" s="767">
        <v>280</v>
      </c>
      <c r="J30" s="351" t="s">
        <v>44</v>
      </c>
    </row>
    <row r="31" spans="1:11" ht="14.4" thickBot="1" x14ac:dyDescent="0.3">
      <c r="A31" s="356">
        <v>17</v>
      </c>
      <c r="B31" s="1070"/>
      <c r="C31" s="355" t="s">
        <v>52</v>
      </c>
      <c r="D31" s="768" t="s">
        <v>142</v>
      </c>
      <c r="E31" s="769" t="s">
        <v>60</v>
      </c>
      <c r="F31" s="770">
        <v>37.799999999999997</v>
      </c>
      <c r="G31" s="771" t="s">
        <v>309</v>
      </c>
      <c r="H31" s="770">
        <v>1260</v>
      </c>
      <c r="I31" s="770">
        <v>1323</v>
      </c>
      <c r="J31" s="354" t="s">
        <v>44</v>
      </c>
    </row>
    <row r="32" spans="1:11" ht="17.399999999999999" thickBot="1" x14ac:dyDescent="0.3">
      <c r="A32" s="200">
        <v>18</v>
      </c>
      <c r="B32" s="1070"/>
      <c r="C32" s="666" t="s">
        <v>52</v>
      </c>
      <c r="D32" s="304" t="s">
        <v>27</v>
      </c>
      <c r="E32" s="307" t="s">
        <v>28</v>
      </c>
      <c r="F32" s="667">
        <v>35</v>
      </c>
      <c r="G32" s="370" t="s">
        <v>384</v>
      </c>
      <c r="H32" s="668">
        <v>28000</v>
      </c>
      <c r="I32" s="668">
        <v>0</v>
      </c>
      <c r="J32" s="305" t="s">
        <v>44</v>
      </c>
    </row>
    <row r="33" spans="1:12" ht="28.2" thickBot="1" x14ac:dyDescent="0.3">
      <c r="A33" s="338">
        <v>19</v>
      </c>
      <c r="B33" s="1070"/>
      <c r="C33" s="772" t="s">
        <v>52</v>
      </c>
      <c r="D33" s="773" t="s">
        <v>144</v>
      </c>
      <c r="E33" s="774" t="s">
        <v>60</v>
      </c>
      <c r="F33" s="775">
        <v>12</v>
      </c>
      <c r="G33" s="776" t="s">
        <v>387</v>
      </c>
      <c r="H33" s="777">
        <v>2500</v>
      </c>
      <c r="I33" s="777">
        <v>2088</v>
      </c>
      <c r="J33" s="778" t="s">
        <v>44</v>
      </c>
    </row>
    <row r="34" spans="1:12" ht="28.2" thickBot="1" x14ac:dyDescent="0.3">
      <c r="A34" s="323">
        <v>20</v>
      </c>
      <c r="B34" s="1070"/>
      <c r="C34" s="760">
        <v>1</v>
      </c>
      <c r="D34" s="605" t="s">
        <v>64</v>
      </c>
      <c r="E34" s="606" t="s">
        <v>60</v>
      </c>
      <c r="F34" s="607">
        <v>813.5</v>
      </c>
      <c r="G34" s="779" t="s">
        <v>391</v>
      </c>
      <c r="H34" s="607">
        <v>45075</v>
      </c>
      <c r="I34" s="607">
        <v>28475.5</v>
      </c>
      <c r="J34" s="325" t="s">
        <v>463</v>
      </c>
    </row>
    <row r="35" spans="1:12" ht="28.2" thickBot="1" x14ac:dyDescent="0.3">
      <c r="A35" s="187">
        <v>21</v>
      </c>
      <c r="B35" s="1070"/>
      <c r="C35" s="573">
        <v>1</v>
      </c>
      <c r="D35" s="340" t="s">
        <v>347</v>
      </c>
      <c r="E35" s="341" t="s">
        <v>60</v>
      </c>
      <c r="F35" s="576">
        <v>513.5</v>
      </c>
      <c r="G35" s="595" t="s">
        <v>392</v>
      </c>
      <c r="H35" s="576">
        <v>23069</v>
      </c>
      <c r="I35" s="576">
        <v>17972.5</v>
      </c>
      <c r="J35" s="322" t="s">
        <v>164</v>
      </c>
    </row>
    <row r="36" spans="1:12" ht="28.2" thickBot="1" x14ac:dyDescent="0.3">
      <c r="A36" s="187">
        <v>22</v>
      </c>
      <c r="B36" s="1070"/>
      <c r="C36" s="760">
        <v>1</v>
      </c>
      <c r="D36" s="605" t="s">
        <v>305</v>
      </c>
      <c r="E36" s="618" t="s">
        <v>60</v>
      </c>
      <c r="F36" s="559">
        <v>172</v>
      </c>
      <c r="G36" s="780" t="s">
        <v>393</v>
      </c>
      <c r="H36" s="559">
        <v>1639</v>
      </c>
      <c r="I36" s="559">
        <v>15824</v>
      </c>
      <c r="J36" s="325" t="s">
        <v>463</v>
      </c>
      <c r="K36">
        <v>60</v>
      </c>
    </row>
    <row r="37" spans="1:12" ht="28.2" thickBot="1" x14ac:dyDescent="0.3">
      <c r="A37" s="323">
        <v>23</v>
      </c>
      <c r="B37" s="1070"/>
      <c r="C37" s="694">
        <v>1</v>
      </c>
      <c r="D37" s="616" t="s">
        <v>213</v>
      </c>
      <c r="E37" s="618" t="s">
        <v>60</v>
      </c>
      <c r="F37" s="559">
        <v>37</v>
      </c>
      <c r="G37" s="781" t="s">
        <v>214</v>
      </c>
      <c r="H37" s="559">
        <v>2500</v>
      </c>
      <c r="I37" s="559">
        <v>1295</v>
      </c>
      <c r="J37" s="325" t="s">
        <v>164</v>
      </c>
    </row>
    <row r="38" spans="1:12" ht="28.2" thickBot="1" x14ac:dyDescent="0.3">
      <c r="A38" s="323">
        <v>24</v>
      </c>
      <c r="B38" s="1070"/>
      <c r="C38" s="694">
        <v>1</v>
      </c>
      <c r="D38" s="616" t="s">
        <v>307</v>
      </c>
      <c r="E38" s="618" t="s">
        <v>201</v>
      </c>
      <c r="F38" s="559">
        <v>48</v>
      </c>
      <c r="G38" s="781" t="s">
        <v>308</v>
      </c>
      <c r="H38" s="559">
        <v>1500</v>
      </c>
      <c r="I38" s="559">
        <v>1104</v>
      </c>
      <c r="J38" s="325" t="s">
        <v>164</v>
      </c>
    </row>
    <row r="39" spans="1:12" ht="28.2" thickBot="1" x14ac:dyDescent="0.3">
      <c r="A39" s="323">
        <v>25</v>
      </c>
      <c r="B39" s="1070"/>
      <c r="C39" s="760">
        <v>1</v>
      </c>
      <c r="D39" s="616" t="s">
        <v>204</v>
      </c>
      <c r="E39" s="618" t="s">
        <v>201</v>
      </c>
      <c r="F39" s="559">
        <v>169</v>
      </c>
      <c r="G39" s="781" t="s">
        <v>308</v>
      </c>
      <c r="H39" s="559">
        <v>3500</v>
      </c>
      <c r="I39" s="559">
        <v>5915</v>
      </c>
      <c r="J39" s="325" t="s">
        <v>164</v>
      </c>
    </row>
    <row r="40" spans="1:12" ht="28.2" thickBot="1" x14ac:dyDescent="0.3">
      <c r="A40" s="200">
        <v>26</v>
      </c>
      <c r="B40" s="1070"/>
      <c r="C40" s="369" t="s">
        <v>199</v>
      </c>
      <c r="D40" s="367" t="s">
        <v>219</v>
      </c>
      <c r="E40" s="368" t="s">
        <v>60</v>
      </c>
      <c r="F40" s="599">
        <v>5</v>
      </c>
      <c r="G40" s="368" t="s">
        <v>397</v>
      </c>
      <c r="H40" s="599">
        <v>15000</v>
      </c>
      <c r="I40" s="599">
        <v>0</v>
      </c>
      <c r="J40" s="305" t="s">
        <v>62</v>
      </c>
    </row>
    <row r="41" spans="1:12" ht="13.8" x14ac:dyDescent="0.25">
      <c r="A41" s="274">
        <v>27</v>
      </c>
      <c r="B41" s="1107"/>
      <c r="C41" s="782" t="s">
        <v>199</v>
      </c>
      <c r="D41" s="670" t="s">
        <v>87</v>
      </c>
      <c r="E41" s="661" t="s">
        <v>35</v>
      </c>
      <c r="F41" s="671">
        <v>16</v>
      </c>
      <c r="G41" s="661" t="s">
        <v>398</v>
      </c>
      <c r="H41" s="671">
        <v>2500</v>
      </c>
      <c r="I41" s="671">
        <v>0</v>
      </c>
      <c r="J41" s="665" t="s">
        <v>62</v>
      </c>
    </row>
    <row r="42" spans="1:12" ht="27.6" x14ac:dyDescent="0.25">
      <c r="A42" s="307">
        <v>28</v>
      </c>
      <c r="B42" s="313"/>
      <c r="C42" s="783"/>
      <c r="D42" s="306" t="s">
        <v>464</v>
      </c>
      <c r="E42" s="368" t="s">
        <v>60</v>
      </c>
      <c r="F42" s="310">
        <v>35</v>
      </c>
      <c r="G42" s="314" t="s">
        <v>465</v>
      </c>
      <c r="H42" s="310">
        <v>1267</v>
      </c>
      <c r="I42" s="310">
        <v>3220</v>
      </c>
      <c r="J42" s="307" t="s">
        <v>29</v>
      </c>
      <c r="K42" s="1105" t="s">
        <v>466</v>
      </c>
      <c r="L42" s="1106"/>
    </row>
    <row r="43" spans="1:12" ht="27.6" x14ac:dyDescent="0.25">
      <c r="A43" s="307">
        <v>29</v>
      </c>
      <c r="B43" s="313"/>
      <c r="C43" s="312"/>
      <c r="D43" s="306" t="s">
        <v>467</v>
      </c>
      <c r="E43" s="368" t="s">
        <v>60</v>
      </c>
      <c r="F43" s="310">
        <v>512.20000000000005</v>
      </c>
      <c r="G43" s="315" t="s">
        <v>468</v>
      </c>
      <c r="H43" s="310">
        <v>16790</v>
      </c>
      <c r="I43" s="310">
        <v>17927</v>
      </c>
      <c r="J43" s="307" t="s">
        <v>29</v>
      </c>
      <c r="K43" s="1105"/>
      <c r="L43" s="1106"/>
    </row>
    <row r="44" spans="1:12" ht="14.4" thickBot="1" x14ac:dyDescent="0.3">
      <c r="A44" s="201"/>
      <c r="B44" s="215"/>
      <c r="C44" s="1066" t="s">
        <v>220</v>
      </c>
      <c r="D44" s="1067"/>
      <c r="E44" s="1067"/>
      <c r="F44" s="1067"/>
      <c r="G44" s="1068"/>
      <c r="H44" s="287">
        <f>SUM(H15:H43)</f>
        <v>227199</v>
      </c>
      <c r="I44" s="287">
        <f>SUM(I15:I43)</f>
        <v>137052</v>
      </c>
      <c r="J44" s="311">
        <f>H44+I44</f>
        <v>364251</v>
      </c>
    </row>
    <row r="45" spans="1:12" ht="27.6" x14ac:dyDescent="0.25">
      <c r="A45" s="183">
        <v>30</v>
      </c>
      <c r="B45" s="1061" t="s">
        <v>364</v>
      </c>
      <c r="C45" s="580"/>
      <c r="D45" s="578" t="s">
        <v>41</v>
      </c>
      <c r="E45" s="609" t="s">
        <v>42</v>
      </c>
      <c r="F45" s="581">
        <v>5</v>
      </c>
      <c r="G45" s="554" t="s">
        <v>43</v>
      </c>
      <c r="H45" s="582">
        <v>3000</v>
      </c>
      <c r="I45" s="582">
        <v>0</v>
      </c>
      <c r="J45" s="322" t="s">
        <v>29</v>
      </c>
    </row>
    <row r="46" spans="1:12" ht="27.6" x14ac:dyDescent="0.25">
      <c r="A46" s="183">
        <v>31</v>
      </c>
      <c r="B46" s="1062"/>
      <c r="C46" s="580"/>
      <c r="D46" s="588" t="s">
        <v>369</v>
      </c>
      <c r="E46" s="341" t="s">
        <v>60</v>
      </c>
      <c r="F46" s="589">
        <v>11</v>
      </c>
      <c r="G46" s="575" t="s">
        <v>203</v>
      </c>
      <c r="H46" s="590">
        <v>3000</v>
      </c>
      <c r="I46" s="590">
        <v>0</v>
      </c>
      <c r="J46" s="322" t="s">
        <v>29</v>
      </c>
    </row>
    <row r="47" spans="1:12" ht="41.4" x14ac:dyDescent="0.25">
      <c r="A47" s="183">
        <v>32</v>
      </c>
      <c r="B47" s="1062"/>
      <c r="C47" s="188"/>
      <c r="D47" s="340" t="s">
        <v>91</v>
      </c>
      <c r="E47" s="341" t="s">
        <v>377</v>
      </c>
      <c r="F47" s="589">
        <v>1</v>
      </c>
      <c r="G47" s="575" t="s">
        <v>404</v>
      </c>
      <c r="H47" s="590">
        <v>3500</v>
      </c>
      <c r="I47" s="590">
        <v>1725</v>
      </c>
      <c r="J47" s="322" t="s">
        <v>29</v>
      </c>
    </row>
    <row r="48" spans="1:12" ht="27.6" x14ac:dyDescent="0.25">
      <c r="A48" s="183">
        <v>33</v>
      </c>
      <c r="B48" s="1062"/>
      <c r="C48" s="580"/>
      <c r="D48" s="578" t="s">
        <v>45</v>
      </c>
      <c r="E48" s="341" t="s">
        <v>42</v>
      </c>
      <c r="F48" s="589">
        <v>5</v>
      </c>
      <c r="G48" s="575" t="s">
        <v>333</v>
      </c>
      <c r="H48" s="590">
        <v>2000</v>
      </c>
      <c r="I48" s="590">
        <v>0</v>
      </c>
      <c r="J48" s="322" t="s">
        <v>29</v>
      </c>
    </row>
    <row r="49" spans="1:11" ht="41.4" x14ac:dyDescent="0.25">
      <c r="A49" s="183">
        <v>34</v>
      </c>
      <c r="B49" s="1062"/>
      <c r="C49" s="580"/>
      <c r="D49" s="578" t="s">
        <v>176</v>
      </c>
      <c r="E49" s="341" t="s">
        <v>35</v>
      </c>
      <c r="F49" s="589">
        <v>115</v>
      </c>
      <c r="G49" s="575" t="s">
        <v>461</v>
      </c>
      <c r="H49" s="590">
        <v>4500</v>
      </c>
      <c r="I49" s="590">
        <v>5290</v>
      </c>
      <c r="J49" s="322" t="s">
        <v>31</v>
      </c>
    </row>
    <row r="50" spans="1:11" ht="27.6" x14ac:dyDescent="0.25">
      <c r="A50" s="331">
        <v>35</v>
      </c>
      <c r="B50" s="1062"/>
      <c r="C50" s="784"/>
      <c r="D50" s="328" t="s">
        <v>469</v>
      </c>
      <c r="E50" s="329" t="s">
        <v>35</v>
      </c>
      <c r="F50" s="785">
        <v>1</v>
      </c>
      <c r="G50" s="786" t="s">
        <v>373</v>
      </c>
      <c r="H50" s="787">
        <v>0</v>
      </c>
      <c r="I50" s="787">
        <v>0</v>
      </c>
      <c r="J50" s="330" t="s">
        <v>31</v>
      </c>
    </row>
    <row r="51" spans="1:11" ht="27.6" x14ac:dyDescent="0.25">
      <c r="A51" s="331">
        <v>36</v>
      </c>
      <c r="B51" s="1062"/>
      <c r="C51" s="784"/>
      <c r="D51" s="763" t="s">
        <v>379</v>
      </c>
      <c r="E51" s="329" t="s">
        <v>201</v>
      </c>
      <c r="F51" s="785">
        <v>32</v>
      </c>
      <c r="G51" s="786" t="s">
        <v>470</v>
      </c>
      <c r="H51" s="787">
        <v>460</v>
      </c>
      <c r="I51" s="787">
        <v>1472</v>
      </c>
      <c r="J51" s="330" t="s">
        <v>31</v>
      </c>
    </row>
    <row r="52" spans="1:11" ht="13.8" x14ac:dyDescent="0.25">
      <c r="A52" s="183">
        <v>37</v>
      </c>
      <c r="B52" s="1062"/>
      <c r="C52" s="580"/>
      <c r="D52" s="340" t="s">
        <v>175</v>
      </c>
      <c r="E52" s="341" t="s">
        <v>60</v>
      </c>
      <c r="F52" s="589">
        <v>13</v>
      </c>
      <c r="G52" s="575" t="s">
        <v>265</v>
      </c>
      <c r="H52" s="590">
        <v>7800</v>
      </c>
      <c r="I52" s="590">
        <v>3445</v>
      </c>
      <c r="J52" s="322" t="s">
        <v>44</v>
      </c>
    </row>
    <row r="53" spans="1:11" ht="16.8" x14ac:dyDescent="0.25">
      <c r="A53" s="199">
        <v>38</v>
      </c>
      <c r="B53" s="1062"/>
      <c r="C53" s="666"/>
      <c r="D53" s="306" t="s">
        <v>27</v>
      </c>
      <c r="E53" s="307" t="s">
        <v>28</v>
      </c>
      <c r="F53" s="699">
        <v>14</v>
      </c>
      <c r="G53" s="370" t="s">
        <v>384</v>
      </c>
      <c r="H53" s="599">
        <v>9300</v>
      </c>
      <c r="I53" s="599">
        <v>0</v>
      </c>
      <c r="J53" s="305" t="s">
        <v>44</v>
      </c>
    </row>
    <row r="54" spans="1:11" ht="27.6" x14ac:dyDescent="0.25">
      <c r="A54" s="199">
        <v>39</v>
      </c>
      <c r="B54" s="1062"/>
      <c r="C54" s="700"/>
      <c r="D54" s="367" t="s">
        <v>219</v>
      </c>
      <c r="E54" s="307" t="s">
        <v>60</v>
      </c>
      <c r="F54" s="699">
        <v>3</v>
      </c>
      <c r="G54" s="368" t="s">
        <v>405</v>
      </c>
      <c r="H54" s="599">
        <v>9000</v>
      </c>
      <c r="I54" s="599">
        <v>0</v>
      </c>
      <c r="J54" s="305" t="s">
        <v>62</v>
      </c>
    </row>
    <row r="55" spans="1:11" ht="14.4" thickBot="1" x14ac:dyDescent="0.3">
      <c r="A55" s="201" t="s">
        <v>63</v>
      </c>
      <c r="B55" s="216"/>
      <c r="C55" s="1055" t="s">
        <v>224</v>
      </c>
      <c r="D55" s="1056"/>
      <c r="E55" s="1056"/>
      <c r="F55" s="1056"/>
      <c r="G55" s="1057"/>
      <c r="H55" s="226">
        <f>SUM(H45:H54)</f>
        <v>42560</v>
      </c>
      <c r="I55" s="226">
        <f>SUM(I45:I54)</f>
        <v>11932</v>
      </c>
      <c r="J55" s="227">
        <f>H55+I55</f>
        <v>54492</v>
      </c>
    </row>
    <row r="56" spans="1:11" ht="27.6" x14ac:dyDescent="0.25">
      <c r="A56" s="341">
        <v>40</v>
      </c>
      <c r="B56" s="1065"/>
      <c r="C56" s="635"/>
      <c r="D56" s="340" t="s">
        <v>41</v>
      </c>
      <c r="E56" s="342" t="s">
        <v>42</v>
      </c>
      <c r="F56" s="589">
        <v>5</v>
      </c>
      <c r="G56" s="575" t="s">
        <v>43</v>
      </c>
      <c r="H56" s="576">
        <v>3000</v>
      </c>
      <c r="I56" s="576">
        <v>0</v>
      </c>
      <c r="J56" s="322" t="s">
        <v>29</v>
      </c>
    </row>
    <row r="57" spans="1:11" ht="27.6" x14ac:dyDescent="0.25">
      <c r="A57" s="708">
        <v>41</v>
      </c>
      <c r="B57" s="1065"/>
      <c r="C57" s="316" t="s">
        <v>471</v>
      </c>
      <c r="D57" s="578" t="s">
        <v>410</v>
      </c>
      <c r="E57" s="342" t="s">
        <v>28</v>
      </c>
      <c r="F57" s="589">
        <v>376</v>
      </c>
      <c r="G57" s="575" t="s">
        <v>411</v>
      </c>
      <c r="H57" s="576">
        <v>40000</v>
      </c>
      <c r="I57" s="576">
        <v>3748.72</v>
      </c>
      <c r="J57" s="322" t="s">
        <v>29</v>
      </c>
    </row>
    <row r="58" spans="1:11" ht="27.6" x14ac:dyDescent="0.25">
      <c r="A58" s="341">
        <v>42</v>
      </c>
      <c r="B58" s="1065"/>
      <c r="C58" s="316"/>
      <c r="D58" s="578" t="s">
        <v>45</v>
      </c>
      <c r="E58" s="342" t="s">
        <v>42</v>
      </c>
      <c r="F58" s="589">
        <v>5</v>
      </c>
      <c r="G58" s="575" t="s">
        <v>333</v>
      </c>
      <c r="H58" s="576">
        <v>4000</v>
      </c>
      <c r="I58" s="576">
        <v>0</v>
      </c>
      <c r="J58" s="322" t="s">
        <v>29</v>
      </c>
    </row>
    <row r="59" spans="1:11" ht="41.4" x14ac:dyDescent="0.25">
      <c r="A59" s="341">
        <v>43</v>
      </c>
      <c r="B59" s="1064"/>
      <c r="C59" s="316"/>
      <c r="D59" s="340" t="s">
        <v>369</v>
      </c>
      <c r="E59" s="342" t="s">
        <v>412</v>
      </c>
      <c r="F59" s="589">
        <v>28</v>
      </c>
      <c r="G59" s="575" t="s">
        <v>334</v>
      </c>
      <c r="H59" s="576">
        <v>9000</v>
      </c>
      <c r="I59" s="576">
        <v>0</v>
      </c>
      <c r="J59" s="322" t="s">
        <v>29</v>
      </c>
    </row>
    <row r="60" spans="1:11" ht="27.6" x14ac:dyDescent="0.25">
      <c r="A60" s="341">
        <v>44</v>
      </c>
      <c r="B60" s="1064"/>
      <c r="C60" s="619" t="s">
        <v>102</v>
      </c>
      <c r="D60" s="340" t="s">
        <v>371</v>
      </c>
      <c r="E60" s="342" t="s">
        <v>35</v>
      </c>
      <c r="F60" s="589">
        <v>4</v>
      </c>
      <c r="G60" s="575" t="s">
        <v>372</v>
      </c>
      <c r="H60" s="576">
        <v>6000</v>
      </c>
      <c r="I60" s="576">
        <v>0</v>
      </c>
      <c r="J60" s="322" t="s">
        <v>29</v>
      </c>
    </row>
    <row r="61" spans="1:11" ht="41.4" x14ac:dyDescent="0.25">
      <c r="A61" s="341">
        <v>45</v>
      </c>
      <c r="B61" s="1064"/>
      <c r="C61" s="621" t="s">
        <v>94</v>
      </c>
      <c r="D61" s="340" t="s">
        <v>40</v>
      </c>
      <c r="E61" s="342" t="s">
        <v>377</v>
      </c>
      <c r="F61" s="589">
        <v>1</v>
      </c>
      <c r="G61" s="575" t="s">
        <v>378</v>
      </c>
      <c r="H61" s="576">
        <v>3500</v>
      </c>
      <c r="I61" s="590">
        <v>1725</v>
      </c>
      <c r="J61" s="322" t="s">
        <v>29</v>
      </c>
    </row>
    <row r="62" spans="1:11" ht="27.6" x14ac:dyDescent="0.25">
      <c r="A62" s="341">
        <v>46</v>
      </c>
      <c r="B62" s="1065"/>
      <c r="C62" s="326" t="s">
        <v>92</v>
      </c>
      <c r="D62" s="340" t="s">
        <v>51</v>
      </c>
      <c r="E62" s="342" t="s">
        <v>35</v>
      </c>
      <c r="F62" s="589">
        <v>5</v>
      </c>
      <c r="G62" s="575" t="s">
        <v>373</v>
      </c>
      <c r="H62" s="576">
        <v>0</v>
      </c>
      <c r="I62" s="607">
        <v>0</v>
      </c>
      <c r="J62" s="325" t="s">
        <v>29</v>
      </c>
      <c r="K62" s="344"/>
    </row>
    <row r="63" spans="1:11" ht="41.4" x14ac:dyDescent="0.25">
      <c r="A63" s="329">
        <v>47</v>
      </c>
      <c r="B63" s="1064"/>
      <c r="C63" s="332" t="s">
        <v>472</v>
      </c>
      <c r="D63" s="328" t="s">
        <v>414</v>
      </c>
      <c r="E63" s="333" t="s">
        <v>35</v>
      </c>
      <c r="F63" s="785">
        <v>4</v>
      </c>
      <c r="G63" s="788" t="s">
        <v>415</v>
      </c>
      <c r="H63" s="738">
        <v>9600</v>
      </c>
      <c r="I63" s="738">
        <v>1384</v>
      </c>
      <c r="J63" s="330" t="s">
        <v>29</v>
      </c>
    </row>
    <row r="64" spans="1:11" ht="16.8" x14ac:dyDescent="0.25">
      <c r="A64" s="789">
        <v>48</v>
      </c>
      <c r="B64" s="1064"/>
      <c r="C64" s="334" t="s">
        <v>114</v>
      </c>
      <c r="D64" s="335" t="s">
        <v>473</v>
      </c>
      <c r="E64" s="789" t="s">
        <v>28</v>
      </c>
      <c r="F64" s="790">
        <v>32</v>
      </c>
      <c r="G64" s="336" t="s">
        <v>474</v>
      </c>
      <c r="H64" s="791">
        <v>3600</v>
      </c>
      <c r="I64" s="791">
        <v>1120</v>
      </c>
      <c r="J64" s="337" t="s">
        <v>29</v>
      </c>
    </row>
    <row r="65" spans="1:11" ht="27.6" x14ac:dyDescent="0.25">
      <c r="A65" s="341">
        <v>49</v>
      </c>
      <c r="B65" s="1064"/>
      <c r="C65" s="326"/>
      <c r="D65" s="317" t="s">
        <v>475</v>
      </c>
      <c r="E65" s="606" t="s">
        <v>28</v>
      </c>
      <c r="F65" s="617">
        <v>45</v>
      </c>
      <c r="G65" s="324" t="s">
        <v>459</v>
      </c>
      <c r="H65" s="607">
        <v>1500</v>
      </c>
      <c r="I65" s="607">
        <v>1575</v>
      </c>
      <c r="J65" s="325" t="s">
        <v>29</v>
      </c>
    </row>
    <row r="66" spans="1:11" ht="27.6" x14ac:dyDescent="0.25">
      <c r="A66" s="347">
        <v>50</v>
      </c>
      <c r="B66" s="1064"/>
      <c r="C66" s="345" t="s">
        <v>424</v>
      </c>
      <c r="D66" s="346" t="s">
        <v>425</v>
      </c>
      <c r="E66" s="347" t="s">
        <v>35</v>
      </c>
      <c r="F66" s="348">
        <v>4</v>
      </c>
      <c r="G66" s="349" t="s">
        <v>426</v>
      </c>
      <c r="H66" s="350">
        <v>12000</v>
      </c>
      <c r="I66" s="350">
        <v>4600</v>
      </c>
      <c r="J66" s="351" t="s">
        <v>31</v>
      </c>
    </row>
    <row r="67" spans="1:11" ht="41.4" x14ac:dyDescent="0.25">
      <c r="A67" s="329">
        <v>51</v>
      </c>
      <c r="B67" s="1064"/>
      <c r="C67" s="332" t="s">
        <v>92</v>
      </c>
      <c r="D67" s="763" t="s">
        <v>176</v>
      </c>
      <c r="E67" s="329" t="s">
        <v>35</v>
      </c>
      <c r="F67" s="792">
        <v>92</v>
      </c>
      <c r="G67" s="786" t="s">
        <v>476</v>
      </c>
      <c r="H67" s="793">
        <v>2500</v>
      </c>
      <c r="I67" s="793">
        <v>4232</v>
      </c>
      <c r="J67" s="330" t="s">
        <v>31</v>
      </c>
    </row>
    <row r="68" spans="1:11" ht="27.6" x14ac:dyDescent="0.25">
      <c r="A68" s="329">
        <v>52</v>
      </c>
      <c r="B68" s="1064"/>
      <c r="C68" s="794" t="s">
        <v>92</v>
      </c>
      <c r="D68" s="763" t="s">
        <v>379</v>
      </c>
      <c r="E68" s="795" t="s">
        <v>201</v>
      </c>
      <c r="F68" s="792">
        <v>97</v>
      </c>
      <c r="G68" s="786" t="s">
        <v>476</v>
      </c>
      <c r="H68" s="793">
        <f>F68*50</f>
        <v>4850</v>
      </c>
      <c r="I68" s="793">
        <v>4462</v>
      </c>
      <c r="J68" s="330" t="s">
        <v>31</v>
      </c>
    </row>
    <row r="69" spans="1:11" ht="13.8" x14ac:dyDescent="0.25">
      <c r="A69" s="789">
        <v>53</v>
      </c>
      <c r="B69" s="1065"/>
      <c r="C69" s="334" t="s">
        <v>161</v>
      </c>
      <c r="D69" s="796" t="s">
        <v>227</v>
      </c>
      <c r="E69" s="797" t="s">
        <v>60</v>
      </c>
      <c r="F69" s="798">
        <v>13</v>
      </c>
      <c r="G69" s="799" t="s">
        <v>265</v>
      </c>
      <c r="H69" s="800">
        <v>20000</v>
      </c>
      <c r="I69" s="800">
        <v>3445</v>
      </c>
      <c r="J69" s="337" t="s">
        <v>31</v>
      </c>
      <c r="K69" s="358"/>
    </row>
    <row r="70" spans="1:11" ht="55.2" x14ac:dyDescent="0.25">
      <c r="A70" s="329">
        <v>54</v>
      </c>
      <c r="B70" s="1065"/>
      <c r="C70" s="332" t="s">
        <v>92</v>
      </c>
      <c r="D70" s="801" t="s">
        <v>76</v>
      </c>
      <c r="E70" s="329" t="s">
        <v>28</v>
      </c>
      <c r="F70" s="785">
        <v>217</v>
      </c>
      <c r="G70" s="762" t="s">
        <v>124</v>
      </c>
      <c r="H70" s="787">
        <f>F70*30</f>
        <v>6510</v>
      </c>
      <c r="I70" s="787">
        <v>7595</v>
      </c>
      <c r="J70" s="330" t="s">
        <v>31</v>
      </c>
    </row>
    <row r="71" spans="1:11" ht="55.2" x14ac:dyDescent="0.25">
      <c r="A71" s="802">
        <v>55</v>
      </c>
      <c r="B71" s="1065"/>
      <c r="C71" s="803" t="s">
        <v>161</v>
      </c>
      <c r="D71" s="801" t="s">
        <v>228</v>
      </c>
      <c r="E71" s="329" t="s">
        <v>60</v>
      </c>
      <c r="F71" s="785">
        <v>190</v>
      </c>
      <c r="G71" s="762" t="s">
        <v>124</v>
      </c>
      <c r="H71" s="787">
        <f>F71*30</f>
        <v>5700</v>
      </c>
      <c r="I71" s="787">
        <v>6650</v>
      </c>
      <c r="J71" s="330" t="s">
        <v>31</v>
      </c>
    </row>
    <row r="72" spans="1:11" ht="41.4" x14ac:dyDescent="0.25">
      <c r="A72" s="789">
        <v>56</v>
      </c>
      <c r="B72" s="1065"/>
      <c r="C72" s="804" t="s">
        <v>92</v>
      </c>
      <c r="D72" s="805" t="s">
        <v>83</v>
      </c>
      <c r="E72" s="789" t="s">
        <v>60</v>
      </c>
      <c r="F72" s="790">
        <v>21</v>
      </c>
      <c r="G72" s="806" t="s">
        <v>229</v>
      </c>
      <c r="H72" s="807">
        <v>12000</v>
      </c>
      <c r="I72" s="807">
        <v>24840</v>
      </c>
      <c r="J72" s="337" t="s">
        <v>31</v>
      </c>
      <c r="K72" s="359"/>
    </row>
    <row r="73" spans="1:11" ht="27.6" x14ac:dyDescent="0.25">
      <c r="A73" s="802">
        <v>57</v>
      </c>
      <c r="B73" s="1065"/>
      <c r="C73" s="803" t="s">
        <v>161</v>
      </c>
      <c r="D73" s="801" t="s">
        <v>142</v>
      </c>
      <c r="E73" s="329" t="s">
        <v>60</v>
      </c>
      <c r="F73" s="785">
        <v>24</v>
      </c>
      <c r="G73" s="786" t="s">
        <v>214</v>
      </c>
      <c r="H73" s="787">
        <v>940</v>
      </c>
      <c r="I73" s="787">
        <v>840</v>
      </c>
      <c r="J73" s="330" t="s">
        <v>31</v>
      </c>
    </row>
    <row r="74" spans="1:11" ht="27.6" x14ac:dyDescent="0.25">
      <c r="A74" s="329">
        <v>58</v>
      </c>
      <c r="B74" s="1065"/>
      <c r="C74" s="803"/>
      <c r="D74" s="801" t="s">
        <v>342</v>
      </c>
      <c r="E74" s="329" t="s">
        <v>60</v>
      </c>
      <c r="F74" s="785">
        <v>30</v>
      </c>
      <c r="G74" s="808" t="s">
        <v>231</v>
      </c>
      <c r="H74" s="787">
        <v>2000</v>
      </c>
      <c r="I74" s="787">
        <v>1050</v>
      </c>
      <c r="J74" s="330" t="s">
        <v>31</v>
      </c>
    </row>
    <row r="75" spans="1:11" ht="27.6" x14ac:dyDescent="0.25">
      <c r="A75" s="307">
        <v>59</v>
      </c>
      <c r="B75" s="1064"/>
      <c r="C75" s="308" t="s">
        <v>92</v>
      </c>
      <c r="D75" s="306" t="s">
        <v>27</v>
      </c>
      <c r="E75" s="307" t="s">
        <v>28</v>
      </c>
      <c r="F75" s="310">
        <v>116</v>
      </c>
      <c r="G75" s="370" t="s">
        <v>384</v>
      </c>
      <c r="H75" s="310">
        <v>104400</v>
      </c>
      <c r="I75" s="310">
        <v>0</v>
      </c>
      <c r="J75" s="305" t="s">
        <v>44</v>
      </c>
    </row>
    <row r="76" spans="1:11" ht="27.6" x14ac:dyDescent="0.25">
      <c r="A76" s="341">
        <v>60</v>
      </c>
      <c r="B76" s="1064"/>
      <c r="C76" s="316" t="s">
        <v>92</v>
      </c>
      <c r="D76" s="578" t="s">
        <v>175</v>
      </c>
      <c r="E76" s="341" t="s">
        <v>28</v>
      </c>
      <c r="F76" s="574">
        <v>29</v>
      </c>
      <c r="G76" s="579" t="s">
        <v>265</v>
      </c>
      <c r="H76" s="576">
        <v>12000</v>
      </c>
      <c r="I76" s="576">
        <v>7685</v>
      </c>
      <c r="J76" s="322" t="s">
        <v>44</v>
      </c>
    </row>
    <row r="77" spans="1:11" ht="27.6" x14ac:dyDescent="0.25">
      <c r="A77" s="307">
        <v>61</v>
      </c>
      <c r="B77" s="1064"/>
      <c r="C77" s="334" t="s">
        <v>226</v>
      </c>
      <c r="D77" s="304" t="s">
        <v>305</v>
      </c>
      <c r="E77" s="307" t="s">
        <v>28</v>
      </c>
      <c r="F77" s="371">
        <v>234</v>
      </c>
      <c r="G77" s="309" t="s">
        <v>477</v>
      </c>
      <c r="H77" s="310">
        <v>15900</v>
      </c>
      <c r="I77" s="310">
        <v>21528</v>
      </c>
      <c r="J77" s="305" t="s">
        <v>478</v>
      </c>
    </row>
    <row r="78" spans="1:11" ht="27.6" x14ac:dyDescent="0.25">
      <c r="A78" s="307">
        <v>62</v>
      </c>
      <c r="B78" s="1064"/>
      <c r="C78" s="334" t="s">
        <v>161</v>
      </c>
      <c r="D78" s="306" t="s">
        <v>479</v>
      </c>
      <c r="E78" s="307" t="s">
        <v>28</v>
      </c>
      <c r="F78" s="371">
        <v>1890</v>
      </c>
      <c r="G78" s="365" t="s">
        <v>421</v>
      </c>
      <c r="H78" s="310">
        <v>47850</v>
      </c>
      <c r="I78" s="310">
        <v>66150</v>
      </c>
      <c r="J78" s="305" t="s">
        <v>478</v>
      </c>
    </row>
    <row r="79" spans="1:11" ht="27.6" x14ac:dyDescent="0.25">
      <c r="A79" s="809">
        <v>63</v>
      </c>
      <c r="B79" s="1064"/>
      <c r="C79" s="357" t="s">
        <v>114</v>
      </c>
      <c r="D79" s="810" t="s">
        <v>351</v>
      </c>
      <c r="E79" s="809" t="s">
        <v>60</v>
      </c>
      <c r="F79" s="770">
        <v>143.4</v>
      </c>
      <c r="G79" s="811" t="s">
        <v>352</v>
      </c>
      <c r="H79" s="770">
        <v>7460</v>
      </c>
      <c r="I79" s="770">
        <v>5019</v>
      </c>
      <c r="J79" s="354" t="s">
        <v>44</v>
      </c>
    </row>
    <row r="80" spans="1:11" ht="27.6" x14ac:dyDescent="0.25">
      <c r="A80" s="329">
        <v>64</v>
      </c>
      <c r="B80" s="1064"/>
      <c r="C80" s="332" t="s">
        <v>92</v>
      </c>
      <c r="D80" s="328" t="s">
        <v>422</v>
      </c>
      <c r="E80" s="329" t="s">
        <v>28</v>
      </c>
      <c r="F80" s="761">
        <v>48</v>
      </c>
      <c r="G80" s="786" t="s">
        <v>423</v>
      </c>
      <c r="H80" s="738">
        <v>2050</v>
      </c>
      <c r="I80" s="738">
        <v>1680</v>
      </c>
      <c r="J80" s="330" t="s">
        <v>44</v>
      </c>
    </row>
    <row r="81" spans="1:10" ht="27.6" x14ac:dyDescent="0.25">
      <c r="A81" s="307">
        <v>65</v>
      </c>
      <c r="B81" s="1064"/>
      <c r="C81" s="308" t="s">
        <v>480</v>
      </c>
      <c r="D81" s="367" t="s">
        <v>433</v>
      </c>
      <c r="E81" s="368" t="s">
        <v>60</v>
      </c>
      <c r="F81" s="699">
        <v>27</v>
      </c>
      <c r="G81" s="731" t="s">
        <v>207</v>
      </c>
      <c r="H81" s="310">
        <v>32000</v>
      </c>
      <c r="I81" s="599">
        <v>24840</v>
      </c>
      <c r="J81" s="305" t="s">
        <v>48</v>
      </c>
    </row>
    <row r="82" spans="1:10" ht="41.4" x14ac:dyDescent="0.25">
      <c r="A82" s="307">
        <v>66</v>
      </c>
      <c r="B82" s="1064"/>
      <c r="C82" s="308" t="s">
        <v>430</v>
      </c>
      <c r="D82" s="306" t="s">
        <v>431</v>
      </c>
      <c r="E82" s="307" t="s">
        <v>60</v>
      </c>
      <c r="F82" s="699">
        <v>210</v>
      </c>
      <c r="G82" s="731" t="s">
        <v>432</v>
      </c>
      <c r="H82" s="310">
        <v>520000</v>
      </c>
      <c r="I82" s="599">
        <v>0</v>
      </c>
      <c r="J82" s="305" t="s">
        <v>48</v>
      </c>
    </row>
    <row r="83" spans="1:10" ht="27.6" x14ac:dyDescent="0.25">
      <c r="A83" s="307">
        <v>67</v>
      </c>
      <c r="B83" s="1064"/>
      <c r="C83" s="717" t="s">
        <v>95</v>
      </c>
      <c r="D83" s="367" t="s">
        <v>219</v>
      </c>
      <c r="E83" s="307" t="s">
        <v>60</v>
      </c>
      <c r="F83" s="310">
        <v>4</v>
      </c>
      <c r="G83" s="307" t="s">
        <v>397</v>
      </c>
      <c r="H83" s="310">
        <v>12000</v>
      </c>
      <c r="I83" s="310">
        <v>0</v>
      </c>
      <c r="J83" s="305" t="s">
        <v>62</v>
      </c>
    </row>
    <row r="84" spans="1:10" ht="27.6" x14ac:dyDescent="0.25">
      <c r="A84" s="329">
        <v>68</v>
      </c>
      <c r="B84" s="1065"/>
      <c r="C84" s="737" t="s">
        <v>95</v>
      </c>
      <c r="D84" s="328" t="s">
        <v>347</v>
      </c>
      <c r="E84" s="329" t="s">
        <v>60</v>
      </c>
      <c r="F84" s="738">
        <v>907.05</v>
      </c>
      <c r="G84" s="739" t="s">
        <v>348</v>
      </c>
      <c r="H84" s="738">
        <v>23625</v>
      </c>
      <c r="I84" s="738">
        <v>31746.75</v>
      </c>
      <c r="J84" s="330" t="s">
        <v>463</v>
      </c>
    </row>
    <row r="85" spans="1:10" ht="27.6" x14ac:dyDescent="0.25">
      <c r="A85" s="802">
        <v>69</v>
      </c>
      <c r="B85" s="1065"/>
      <c r="C85" s="737" t="s">
        <v>95</v>
      </c>
      <c r="D85" s="328" t="s">
        <v>305</v>
      </c>
      <c r="E85" s="329" t="s">
        <v>60</v>
      </c>
      <c r="F85" s="738">
        <v>405</v>
      </c>
      <c r="G85" s="739" t="s">
        <v>349</v>
      </c>
      <c r="H85" s="738">
        <v>12150</v>
      </c>
      <c r="I85" s="738">
        <v>37260</v>
      </c>
      <c r="J85" s="330" t="s">
        <v>463</v>
      </c>
    </row>
    <row r="86" spans="1:10" ht="27.6" x14ac:dyDescent="0.25">
      <c r="A86" s="341">
        <v>70</v>
      </c>
      <c r="B86" s="1065"/>
      <c r="C86" s="812" t="s">
        <v>95</v>
      </c>
      <c r="D86" s="340" t="s">
        <v>213</v>
      </c>
      <c r="E86" s="341" t="s">
        <v>60</v>
      </c>
      <c r="F86" s="576">
        <v>79.3</v>
      </c>
      <c r="G86" s="596" t="s">
        <v>239</v>
      </c>
      <c r="H86" s="576">
        <f>F86*30</f>
        <v>2379</v>
      </c>
      <c r="I86" s="576">
        <v>2775.5</v>
      </c>
      <c r="J86" s="322" t="s">
        <v>463</v>
      </c>
    </row>
    <row r="87" spans="1:10" ht="27.6" x14ac:dyDescent="0.25">
      <c r="A87" s="708">
        <v>71</v>
      </c>
      <c r="B87" s="1065"/>
      <c r="C87" s="812" t="s">
        <v>95</v>
      </c>
      <c r="D87" s="340" t="s">
        <v>307</v>
      </c>
      <c r="E87" s="341" t="s">
        <v>327</v>
      </c>
      <c r="F87" s="576">
        <v>48</v>
      </c>
      <c r="G87" s="596" t="s">
        <v>326</v>
      </c>
      <c r="H87" s="576">
        <f>F87*30</f>
        <v>1440</v>
      </c>
      <c r="I87" s="576">
        <v>1104</v>
      </c>
      <c r="J87" s="322" t="s">
        <v>463</v>
      </c>
    </row>
    <row r="88" spans="1:10" ht="27.6" x14ac:dyDescent="0.25">
      <c r="A88" s="307">
        <v>72</v>
      </c>
      <c r="B88" s="1065"/>
      <c r="C88" s="366" t="s">
        <v>94</v>
      </c>
      <c r="D88" s="306" t="s">
        <v>337</v>
      </c>
      <c r="E88" s="307" t="s">
        <v>35</v>
      </c>
      <c r="F88" s="310">
        <v>2</v>
      </c>
      <c r="G88" s="307" t="s">
        <v>436</v>
      </c>
      <c r="H88" s="310">
        <v>80000</v>
      </c>
      <c r="I88" s="310">
        <v>0</v>
      </c>
      <c r="J88" s="305" t="s">
        <v>127</v>
      </c>
    </row>
    <row r="89" spans="1:10" ht="27.6" x14ac:dyDescent="0.25">
      <c r="A89" s="701">
        <v>73</v>
      </c>
      <c r="B89" s="1065"/>
      <c r="C89" s="366" t="s">
        <v>92</v>
      </c>
      <c r="D89" s="306" t="s">
        <v>87</v>
      </c>
      <c r="E89" s="307" t="s">
        <v>35</v>
      </c>
      <c r="F89" s="310">
        <v>42</v>
      </c>
      <c r="G89" s="307" t="s">
        <v>398</v>
      </c>
      <c r="H89" s="310">
        <v>5600</v>
      </c>
      <c r="I89" s="310">
        <v>0</v>
      </c>
      <c r="J89" s="305" t="s">
        <v>127</v>
      </c>
    </row>
    <row r="90" spans="1:10" ht="14.4" thickBot="1" x14ac:dyDescent="0.3">
      <c r="A90" s="201" t="s">
        <v>63</v>
      </c>
      <c r="B90" s="228"/>
      <c r="C90" s="1058" t="s">
        <v>240</v>
      </c>
      <c r="D90" s="1059"/>
      <c r="E90" s="1059"/>
      <c r="F90" s="1059"/>
      <c r="G90" s="1060"/>
      <c r="H90" s="203">
        <f>SUM(H56:H89)</f>
        <v>1025554</v>
      </c>
      <c r="I90" s="203">
        <f>SUM(I56:I89)</f>
        <v>267054.96999999997</v>
      </c>
      <c r="J90" s="202">
        <f>H90+I90</f>
        <v>1292608.97</v>
      </c>
    </row>
    <row r="91" spans="1:10" ht="17.399999999999999" thickBot="1" x14ac:dyDescent="0.3">
      <c r="A91" s="22" t="s">
        <v>63</v>
      </c>
      <c r="B91" s="25"/>
      <c r="C91" s="136"/>
      <c r="D91" s="906" t="s">
        <v>241</v>
      </c>
      <c r="E91" s="906"/>
      <c r="F91" s="906"/>
      <c r="G91" s="906"/>
      <c r="H91" s="137">
        <f>H44+H55+H90</f>
        <v>1295313</v>
      </c>
      <c r="I91" s="137">
        <f>I44+I55+I90</f>
        <v>416038.97</v>
      </c>
      <c r="J91" s="137">
        <f>H91+I91</f>
        <v>1711351.97</v>
      </c>
    </row>
    <row r="92" spans="1:10" ht="17.399999999999999" thickBot="1" x14ac:dyDescent="0.3">
      <c r="A92" s="22"/>
      <c r="B92" s="25"/>
      <c r="C92" s="22"/>
      <c r="D92" s="48"/>
      <c r="E92" s="48"/>
      <c r="F92" s="48"/>
      <c r="G92" s="48"/>
      <c r="H92" s="155">
        <f>SUM(H56:H89)</f>
        <v>1025554</v>
      </c>
      <c r="I92" s="137" t="s">
        <v>357</v>
      </c>
      <c r="J92" s="155"/>
    </row>
    <row r="93" spans="1:10" ht="16.8" x14ac:dyDescent="0.3">
      <c r="C93" s="1019" t="s">
        <v>242</v>
      </c>
      <c r="D93" s="1019"/>
      <c r="E93" s="1019"/>
      <c r="F93" s="925" t="s">
        <v>243</v>
      </c>
      <c r="G93" s="925"/>
      <c r="H93" s="924" t="s">
        <v>244</v>
      </c>
      <c r="I93" s="924"/>
    </row>
    <row r="94" spans="1:10" ht="16.8" x14ac:dyDescent="0.3">
      <c r="C94" s="134" t="s">
        <v>134</v>
      </c>
      <c r="D94" s="134"/>
      <c r="E94" s="377"/>
      <c r="F94" s="377"/>
      <c r="G94" s="377"/>
      <c r="H94" s="134"/>
      <c r="I94" s="377"/>
    </row>
  </sheetData>
  <mergeCells count="25">
    <mergeCell ref="C44:G44"/>
    <mergeCell ref="H93:I93"/>
    <mergeCell ref="B45:B54"/>
    <mergeCell ref="C55:G55"/>
    <mergeCell ref="B56:B89"/>
    <mergeCell ref="C90:G90"/>
    <mergeCell ref="D91:G91"/>
    <mergeCell ref="C93:E93"/>
    <mergeCell ref="F93:G93"/>
    <mergeCell ref="K42:L43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J13"/>
    <mergeCell ref="H12:H13"/>
    <mergeCell ref="I12:I13"/>
    <mergeCell ref="B15:B41"/>
  </mergeCells>
  <pageMargins left="0.23622047244094491" right="0.23622047244094491" top="0.15748031496062992" bottom="0.15748031496062992" header="0.31496062992125984" footer="0.31496062992125984"/>
  <pageSetup paperSize="9" scale="61" fitToHeight="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46"/>
  <sheetViews>
    <sheetView zoomScale="80" zoomScaleNormal="80" workbookViewId="0">
      <selection activeCell="A46" sqref="A1:M46"/>
    </sheetView>
  </sheetViews>
  <sheetFormatPr defaultRowHeight="13.2" x14ac:dyDescent="0.25"/>
  <cols>
    <col min="2" max="2" width="15.33203125" customWidth="1"/>
    <col min="4" max="4" width="18" customWidth="1"/>
    <col min="7" max="7" width="13.5546875" customWidth="1"/>
    <col min="8" max="8" width="13.33203125" customWidth="1"/>
    <col min="9" max="9" width="16.5546875" customWidth="1"/>
    <col min="10" max="10" width="17.6640625" customWidth="1"/>
    <col min="11" max="11" width="0.109375" customWidth="1"/>
  </cols>
  <sheetData>
    <row r="1" spans="1:13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4"/>
      <c r="J1" s="125"/>
      <c r="K1" s="125"/>
    </row>
    <row r="2" spans="1:13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4"/>
      <c r="J2" s="125"/>
      <c r="K2" s="125"/>
    </row>
    <row r="3" spans="1:13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4"/>
      <c r="J3" s="125"/>
      <c r="K3" s="125"/>
    </row>
    <row r="4" spans="1:13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4"/>
      <c r="J4" s="125"/>
      <c r="K4" s="125"/>
    </row>
    <row r="5" spans="1:13" ht="18" x14ac:dyDescent="0.25">
      <c r="A5" s="124"/>
      <c r="B5" s="125"/>
      <c r="C5" s="125" t="s">
        <v>173</v>
      </c>
      <c r="D5" s="125" t="s">
        <v>452</v>
      </c>
      <c r="E5" s="124"/>
      <c r="F5" s="124"/>
      <c r="G5" s="124"/>
      <c r="H5" s="125"/>
      <c r="I5" s="124"/>
      <c r="J5" s="125"/>
      <c r="K5" s="125"/>
    </row>
    <row r="6" spans="1:13" ht="17.399999999999999" x14ac:dyDescent="0.25">
      <c r="A6" s="395"/>
      <c r="B6" s="94"/>
      <c r="C6" s="94"/>
      <c r="D6" s="94"/>
      <c r="E6" s="395"/>
      <c r="F6" s="395"/>
      <c r="G6" s="395"/>
      <c r="H6" s="94"/>
      <c r="I6" s="395"/>
      <c r="J6" s="94"/>
      <c r="K6" s="94"/>
    </row>
    <row r="7" spans="1:13" ht="18" x14ac:dyDescent="0.25">
      <c r="A7" s="1010" t="s">
        <v>5</v>
      </c>
      <c r="B7" s="1010"/>
      <c r="C7" s="1010"/>
      <c r="D7" s="1010"/>
      <c r="E7" s="1010"/>
      <c r="F7" s="1010"/>
      <c r="G7" s="1010"/>
      <c r="H7" s="1010"/>
      <c r="I7" s="1010"/>
      <c r="J7" s="94"/>
      <c r="K7" s="94"/>
    </row>
    <row r="8" spans="1:13" ht="18" x14ac:dyDescent="0.25">
      <c r="A8" s="1010" t="s">
        <v>6</v>
      </c>
      <c r="B8" s="1010"/>
      <c r="C8" s="1010"/>
      <c r="D8" s="1010"/>
      <c r="E8" s="1010"/>
      <c r="F8" s="1010"/>
      <c r="G8" s="1010"/>
      <c r="H8" s="1010"/>
      <c r="I8" s="1010"/>
      <c r="J8" s="94"/>
      <c r="K8" s="94"/>
    </row>
    <row r="9" spans="1:13" ht="18" x14ac:dyDescent="0.25">
      <c r="A9" s="1010" t="s">
        <v>453</v>
      </c>
      <c r="B9" s="1010"/>
      <c r="C9" s="1010"/>
      <c r="D9" s="1010"/>
      <c r="E9" s="1010"/>
      <c r="F9" s="1010"/>
      <c r="G9" s="1010"/>
      <c r="H9" s="1010"/>
      <c r="I9" s="1010"/>
      <c r="J9" s="94"/>
      <c r="K9" s="94"/>
    </row>
    <row r="10" spans="1:13" ht="13.8" thickBot="1" x14ac:dyDescent="0.3">
      <c r="A10" s="405"/>
      <c r="E10" s="405"/>
      <c r="F10" s="405"/>
      <c r="G10" s="405"/>
      <c r="I10" s="405"/>
    </row>
    <row r="11" spans="1:13" ht="18.75" customHeight="1" thickBot="1" x14ac:dyDescent="0.3">
      <c r="A11" s="972" t="s">
        <v>8</v>
      </c>
      <c r="B11" s="1011" t="s">
        <v>9</v>
      </c>
      <c r="C11" s="972" t="s">
        <v>10</v>
      </c>
      <c r="D11" s="972" t="s">
        <v>11</v>
      </c>
      <c r="E11" s="972" t="s">
        <v>12</v>
      </c>
      <c r="F11" s="1011" t="s">
        <v>13</v>
      </c>
      <c r="G11" s="972" t="s">
        <v>14</v>
      </c>
      <c r="H11" s="1017" t="s">
        <v>15</v>
      </c>
      <c r="I11" s="1018"/>
      <c r="J11" s="1002" t="s">
        <v>16</v>
      </c>
      <c r="K11" s="1003"/>
    </row>
    <row r="12" spans="1:13" ht="12.75" customHeight="1" x14ac:dyDescent="0.25">
      <c r="A12" s="961"/>
      <c r="B12" s="1012"/>
      <c r="C12" s="961"/>
      <c r="D12" s="961"/>
      <c r="E12" s="961"/>
      <c r="F12" s="1012"/>
      <c r="G12" s="961"/>
      <c r="H12" s="1007" t="s">
        <v>17</v>
      </c>
      <c r="I12" s="1007" t="s">
        <v>18</v>
      </c>
      <c r="J12" s="968"/>
      <c r="K12" s="1004"/>
    </row>
    <row r="13" spans="1:13" ht="24.75" customHeight="1" thickBot="1" x14ac:dyDescent="0.3">
      <c r="A13" s="973"/>
      <c r="B13" s="1013"/>
      <c r="C13" s="973"/>
      <c r="D13" s="973"/>
      <c r="E13" s="973"/>
      <c r="F13" s="1013"/>
      <c r="G13" s="973"/>
      <c r="H13" s="1008"/>
      <c r="I13" s="1008"/>
      <c r="J13" s="1005"/>
      <c r="K13" s="1006"/>
    </row>
    <row r="14" spans="1:13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97">
        <v>8</v>
      </c>
      <c r="I14" s="98">
        <v>9</v>
      </c>
      <c r="J14" s="1009">
        <v>10</v>
      </c>
      <c r="K14" s="1001"/>
    </row>
    <row r="15" spans="1:13" ht="36.6" thickBot="1" x14ac:dyDescent="0.3">
      <c r="A15" s="244">
        <v>1</v>
      </c>
      <c r="B15" s="1141" t="s">
        <v>245</v>
      </c>
      <c r="C15" s="240"/>
      <c r="D15" s="241" t="s">
        <v>481</v>
      </c>
      <c r="E15" s="234" t="s">
        <v>201</v>
      </c>
      <c r="F15" s="242">
        <v>16</v>
      </c>
      <c r="G15" s="243" t="s">
        <v>482</v>
      </c>
      <c r="H15" s="242">
        <v>1000</v>
      </c>
      <c r="I15" s="242">
        <v>736</v>
      </c>
      <c r="J15" s="1144" t="s">
        <v>29</v>
      </c>
      <c r="K15" s="1145"/>
      <c r="M15" t="s">
        <v>483</v>
      </c>
    </row>
    <row r="16" spans="1:13" ht="92.25" customHeight="1" thickBot="1" x14ac:dyDescent="0.3">
      <c r="A16" s="267">
        <v>2</v>
      </c>
      <c r="B16" s="1142"/>
      <c r="C16" s="238" t="s">
        <v>63</v>
      </c>
      <c r="D16" s="269" t="s">
        <v>484</v>
      </c>
      <c r="E16" s="238" t="s">
        <v>201</v>
      </c>
      <c r="F16" s="270">
        <v>15</v>
      </c>
      <c r="G16" s="403" t="s">
        <v>247</v>
      </c>
      <c r="H16" s="236">
        <v>3000</v>
      </c>
      <c r="I16" s="236">
        <v>615</v>
      </c>
      <c r="J16" s="1102" t="s">
        <v>44</v>
      </c>
      <c r="K16" s="1104"/>
    </row>
    <row r="17" spans="1:11" ht="75.75" customHeight="1" thickBot="1" x14ac:dyDescent="0.3">
      <c r="A17" s="289">
        <v>3</v>
      </c>
      <c r="B17" s="1142"/>
      <c r="C17" s="293" t="s">
        <v>26</v>
      </c>
      <c r="D17" s="291" t="s">
        <v>248</v>
      </c>
      <c r="E17" s="290" t="s">
        <v>249</v>
      </c>
      <c r="F17" s="292">
        <v>2</v>
      </c>
      <c r="G17" s="393" t="s">
        <v>398</v>
      </c>
      <c r="H17" s="204">
        <v>500</v>
      </c>
      <c r="I17" s="204">
        <v>0</v>
      </c>
      <c r="J17" s="1032" t="s">
        <v>62</v>
      </c>
      <c r="K17" s="1118"/>
    </row>
    <row r="18" spans="1:11" ht="75" customHeight="1" thickBot="1" x14ac:dyDescent="0.3">
      <c r="A18" s="289">
        <v>4</v>
      </c>
      <c r="B18" s="1142"/>
      <c r="C18" s="293" t="s">
        <v>26</v>
      </c>
      <c r="D18" s="291" t="s">
        <v>250</v>
      </c>
      <c r="E18" s="290" t="s">
        <v>60</v>
      </c>
      <c r="F18" s="292">
        <v>1</v>
      </c>
      <c r="G18" s="393" t="s">
        <v>251</v>
      </c>
      <c r="H18" s="204">
        <v>1000</v>
      </c>
      <c r="I18" s="204">
        <v>0</v>
      </c>
      <c r="J18" s="1032" t="s">
        <v>62</v>
      </c>
      <c r="K18" s="1118"/>
    </row>
    <row r="19" spans="1:11" ht="18.600000000000001" thickBot="1" x14ac:dyDescent="0.3">
      <c r="A19" s="289"/>
      <c r="B19" s="1143"/>
      <c r="C19" s="1131" t="s">
        <v>252</v>
      </c>
      <c r="D19" s="1132"/>
      <c r="E19" s="1132"/>
      <c r="F19" s="1132"/>
      <c r="G19" s="1133"/>
      <c r="H19" s="294">
        <f>H15+H16+H17+H18</f>
        <v>5500</v>
      </c>
      <c r="I19" s="294">
        <f>SUM(I15:I18)</f>
        <v>1351</v>
      </c>
      <c r="J19" s="1122">
        <f>H19+I19</f>
        <v>6851</v>
      </c>
      <c r="K19" s="1134"/>
    </row>
    <row r="20" spans="1:11" ht="63" customHeight="1" thickBot="1" x14ac:dyDescent="0.3">
      <c r="A20" s="267">
        <v>5</v>
      </c>
      <c r="B20" s="1135" t="s">
        <v>253</v>
      </c>
      <c r="C20" s="235"/>
      <c r="D20" s="245" t="s">
        <v>481</v>
      </c>
      <c r="E20" s="235" t="s">
        <v>201</v>
      </c>
      <c r="F20" s="235" t="s">
        <v>485</v>
      </c>
      <c r="G20" s="246" t="s">
        <v>482</v>
      </c>
      <c r="H20" s="236">
        <v>1000</v>
      </c>
      <c r="I20" s="236">
        <v>736</v>
      </c>
      <c r="J20" s="1081" t="s">
        <v>29</v>
      </c>
      <c r="K20" s="1082"/>
    </row>
    <row r="21" spans="1:11" ht="63" customHeight="1" thickBot="1" x14ac:dyDescent="0.3">
      <c r="A21" s="267"/>
      <c r="B21" s="1136"/>
      <c r="C21" s="235"/>
      <c r="D21" s="269" t="s">
        <v>486</v>
      </c>
      <c r="E21" s="235" t="s">
        <v>249</v>
      </c>
      <c r="F21" s="270">
        <v>6</v>
      </c>
      <c r="G21" s="339"/>
      <c r="H21" s="236">
        <v>15000</v>
      </c>
      <c r="I21" s="236">
        <v>0</v>
      </c>
      <c r="J21" s="1081" t="s">
        <v>29</v>
      </c>
      <c r="K21" s="1082"/>
    </row>
    <row r="22" spans="1:11" ht="63" customHeight="1" thickBot="1" x14ac:dyDescent="0.3">
      <c r="A22" s="267"/>
      <c r="B22" s="1136"/>
      <c r="C22" s="235" t="s">
        <v>19</v>
      </c>
      <c r="D22" s="269" t="s">
        <v>487</v>
      </c>
      <c r="E22" s="235" t="s">
        <v>249</v>
      </c>
      <c r="F22" s="270">
        <v>1</v>
      </c>
      <c r="G22" s="339" t="s">
        <v>488</v>
      </c>
      <c r="H22" s="236">
        <v>3500</v>
      </c>
      <c r="I22" s="236">
        <v>1000</v>
      </c>
      <c r="J22" s="1081" t="s">
        <v>29</v>
      </c>
      <c r="K22" s="1082"/>
    </row>
    <row r="23" spans="1:11" ht="82.5" customHeight="1" thickBot="1" x14ac:dyDescent="0.3">
      <c r="A23" s="267">
        <v>6</v>
      </c>
      <c r="B23" s="1136"/>
      <c r="C23" s="238"/>
      <c r="D23" s="269" t="s">
        <v>246</v>
      </c>
      <c r="E23" s="238" t="s">
        <v>201</v>
      </c>
      <c r="F23" s="270">
        <v>1</v>
      </c>
      <c r="G23" s="403" t="s">
        <v>247</v>
      </c>
      <c r="H23" s="236">
        <v>1000</v>
      </c>
      <c r="I23" s="236">
        <v>575</v>
      </c>
      <c r="J23" s="1102" t="s">
        <v>44</v>
      </c>
      <c r="K23" s="1104"/>
    </row>
    <row r="24" spans="1:11" ht="69" customHeight="1" thickBot="1" x14ac:dyDescent="0.3">
      <c r="A24" s="289">
        <v>7</v>
      </c>
      <c r="B24" s="1136"/>
      <c r="C24" s="293" t="s">
        <v>26</v>
      </c>
      <c r="D24" s="291" t="s">
        <v>248</v>
      </c>
      <c r="E24" s="290" t="s">
        <v>249</v>
      </c>
      <c r="F24" s="292">
        <v>2</v>
      </c>
      <c r="G24" s="393" t="s">
        <v>398</v>
      </c>
      <c r="H24" s="204">
        <v>500</v>
      </c>
      <c r="I24" s="204">
        <v>0</v>
      </c>
      <c r="J24" s="1032" t="s">
        <v>62</v>
      </c>
      <c r="K24" s="1118"/>
    </row>
    <row r="25" spans="1:11" ht="94.5" customHeight="1" thickBot="1" x14ac:dyDescent="0.3">
      <c r="A25" s="289">
        <v>8</v>
      </c>
      <c r="B25" s="1136"/>
      <c r="C25" s="293" t="s">
        <v>26</v>
      </c>
      <c r="D25" s="291" t="s">
        <v>250</v>
      </c>
      <c r="E25" s="290" t="s">
        <v>60</v>
      </c>
      <c r="F25" s="292">
        <v>1.5</v>
      </c>
      <c r="G25" s="393" t="s">
        <v>251</v>
      </c>
      <c r="H25" s="204">
        <v>1500</v>
      </c>
      <c r="I25" s="204">
        <v>0</v>
      </c>
      <c r="J25" s="1032" t="s">
        <v>62</v>
      </c>
      <c r="K25" s="1118"/>
    </row>
    <row r="26" spans="1:11" ht="18.600000000000001" thickBot="1" x14ac:dyDescent="0.3">
      <c r="A26" s="289"/>
      <c r="B26" s="1137"/>
      <c r="C26" s="1138" t="s">
        <v>252</v>
      </c>
      <c r="D26" s="1139"/>
      <c r="E26" s="1139"/>
      <c r="F26" s="1139"/>
      <c r="G26" s="1140"/>
      <c r="H26" s="294">
        <f>SUM(H20:H25)</f>
        <v>22500</v>
      </c>
      <c r="I26" s="294">
        <f>SUM(I20:I25)</f>
        <v>2311</v>
      </c>
      <c r="J26" s="1122">
        <f>H26+I26</f>
        <v>24811</v>
      </c>
      <c r="K26" s="1134"/>
    </row>
    <row r="27" spans="1:11" ht="54.6" thickBot="1" x14ac:dyDescent="0.3">
      <c r="A27" s="298"/>
      <c r="B27" s="1115" t="s">
        <v>266</v>
      </c>
      <c r="C27" s="302"/>
      <c r="D27" s="205" t="s">
        <v>489</v>
      </c>
      <c r="E27" s="206" t="s">
        <v>249</v>
      </c>
      <c r="F27" s="207">
        <v>4</v>
      </c>
      <c r="G27" s="295" t="s">
        <v>372</v>
      </c>
      <c r="H27" s="204">
        <v>10000</v>
      </c>
      <c r="I27" s="204">
        <v>3500</v>
      </c>
      <c r="J27" s="1034" t="s">
        <v>31</v>
      </c>
      <c r="K27" s="1035"/>
    </row>
    <row r="28" spans="1:11" ht="72.599999999999994" thickBot="1" x14ac:dyDescent="0.3">
      <c r="A28" s="364"/>
      <c r="B28" s="1116"/>
      <c r="C28" s="360"/>
      <c r="D28" s="361" t="s">
        <v>490</v>
      </c>
      <c r="E28" s="362" t="s">
        <v>327</v>
      </c>
      <c r="F28" s="363">
        <v>89</v>
      </c>
      <c r="G28" s="283" t="s">
        <v>383</v>
      </c>
      <c r="H28" s="282">
        <v>30500</v>
      </c>
      <c r="I28" s="282">
        <v>3649</v>
      </c>
      <c r="J28" s="1108" t="s">
        <v>31</v>
      </c>
      <c r="K28" s="1109"/>
    </row>
    <row r="29" spans="1:11" ht="94.5" customHeight="1" thickBot="1" x14ac:dyDescent="0.3">
      <c r="A29" s="248">
        <v>15</v>
      </c>
      <c r="B29" s="1116"/>
      <c r="C29" s="400" t="s">
        <v>52</v>
      </c>
      <c r="D29" s="245" t="s">
        <v>491</v>
      </c>
      <c r="E29" s="238" t="s">
        <v>60</v>
      </c>
      <c r="F29" s="272">
        <v>15</v>
      </c>
      <c r="G29" s="575" t="s">
        <v>376</v>
      </c>
      <c r="H29" s="236">
        <v>6940</v>
      </c>
      <c r="I29" s="236">
        <v>13800</v>
      </c>
      <c r="J29" s="1102" t="s">
        <v>29</v>
      </c>
      <c r="K29" s="1103"/>
    </row>
    <row r="30" spans="1:11" ht="18" x14ac:dyDescent="0.25">
      <c r="A30" s="299"/>
      <c r="B30" s="1117"/>
      <c r="C30" s="1131" t="s">
        <v>252</v>
      </c>
      <c r="D30" s="1132"/>
      <c r="E30" s="1132"/>
      <c r="F30" s="1132"/>
      <c r="G30" s="1133"/>
      <c r="H30" s="300">
        <f>SUM(H27:H29)</f>
        <v>47440</v>
      </c>
      <c r="I30" s="300">
        <f>SUM(I27:I29)</f>
        <v>20949</v>
      </c>
      <c r="J30" s="1122">
        <f>H30+I30</f>
        <v>68389</v>
      </c>
      <c r="K30" s="1123"/>
    </row>
    <row r="31" spans="1:11" ht="54" x14ac:dyDescent="0.25">
      <c r="A31" s="238">
        <v>16</v>
      </c>
      <c r="B31" s="1125" t="s">
        <v>279</v>
      </c>
      <c r="C31" s="232"/>
      <c r="D31" s="233" t="s">
        <v>441</v>
      </c>
      <c r="E31" s="238" t="s">
        <v>60</v>
      </c>
      <c r="F31" s="239" t="s">
        <v>492</v>
      </c>
      <c r="G31" s="235" t="s">
        <v>443</v>
      </c>
      <c r="H31" s="236">
        <v>3000</v>
      </c>
      <c r="I31" s="236">
        <v>2000</v>
      </c>
      <c r="J31" s="1081" t="s">
        <v>29</v>
      </c>
      <c r="K31" s="1082"/>
    </row>
    <row r="32" spans="1:11" ht="36.6" thickBot="1" x14ac:dyDescent="0.3">
      <c r="A32" s="320"/>
      <c r="B32" s="1126"/>
      <c r="C32" s="232"/>
      <c r="D32" s="245" t="s">
        <v>481</v>
      </c>
      <c r="E32" s="238" t="s">
        <v>201</v>
      </c>
      <c r="F32" s="239" t="s">
        <v>493</v>
      </c>
      <c r="G32" s="235" t="s">
        <v>474</v>
      </c>
      <c r="H32" s="236">
        <v>1000</v>
      </c>
      <c r="I32" s="236">
        <v>1058</v>
      </c>
      <c r="J32" s="1081" t="s">
        <v>29</v>
      </c>
      <c r="K32" s="1082"/>
    </row>
    <row r="33" spans="1:11" ht="19.5" customHeight="1" x14ac:dyDescent="0.25">
      <c r="A33" s="289"/>
      <c r="B33" s="1127"/>
      <c r="C33" s="1128" t="s">
        <v>252</v>
      </c>
      <c r="D33" s="1129"/>
      <c r="E33" s="1129"/>
      <c r="F33" s="1129"/>
      <c r="G33" s="1130"/>
      <c r="H33" s="301">
        <f>H31</f>
        <v>3000</v>
      </c>
      <c r="I33" s="301">
        <f>I31</f>
        <v>2000</v>
      </c>
      <c r="J33" s="1122">
        <f>H33+I33</f>
        <v>5000</v>
      </c>
      <c r="K33" s="1123"/>
    </row>
    <row r="34" spans="1:11" ht="54" x14ac:dyDescent="0.25">
      <c r="A34" s="290">
        <v>18</v>
      </c>
      <c r="B34" s="1115" t="s">
        <v>282</v>
      </c>
      <c r="C34" s="225"/>
      <c r="D34" s="291" t="s">
        <v>248</v>
      </c>
      <c r="E34" s="290" t="s">
        <v>249</v>
      </c>
      <c r="F34" s="204">
        <v>1</v>
      </c>
      <c r="G34" s="295" t="s">
        <v>398</v>
      </c>
      <c r="H34" s="204">
        <v>500</v>
      </c>
      <c r="I34" s="204">
        <v>0</v>
      </c>
      <c r="J34" s="1032" t="s">
        <v>62</v>
      </c>
      <c r="K34" s="1118"/>
    </row>
    <row r="35" spans="1:11" ht="36" x14ac:dyDescent="0.25">
      <c r="A35" s="238"/>
      <c r="B35" s="1116"/>
      <c r="C35" s="239"/>
      <c r="D35" s="245" t="s">
        <v>481</v>
      </c>
      <c r="E35" s="238" t="s">
        <v>201</v>
      </c>
      <c r="F35" s="239" t="s">
        <v>493</v>
      </c>
      <c r="G35" s="235" t="s">
        <v>474</v>
      </c>
      <c r="H35" s="236">
        <v>1000</v>
      </c>
      <c r="I35" s="236">
        <v>1058</v>
      </c>
      <c r="J35" s="1081" t="s">
        <v>29</v>
      </c>
      <c r="K35" s="1082"/>
    </row>
    <row r="36" spans="1:11" ht="54" x14ac:dyDescent="0.25">
      <c r="A36" s="238"/>
      <c r="B36" s="1116"/>
      <c r="C36" s="239"/>
      <c r="D36" s="318" t="s">
        <v>441</v>
      </c>
      <c r="E36" s="234" t="s">
        <v>60</v>
      </c>
      <c r="F36" s="242">
        <v>2</v>
      </c>
      <c r="G36" s="319" t="s">
        <v>443</v>
      </c>
      <c r="H36" s="242">
        <v>3000</v>
      </c>
      <c r="I36" s="242">
        <v>2000</v>
      </c>
      <c r="J36" s="1102" t="s">
        <v>29</v>
      </c>
      <c r="K36" s="1103"/>
    </row>
    <row r="37" spans="1:11" ht="93.75" customHeight="1" x14ac:dyDescent="0.25">
      <c r="A37" s="290">
        <v>19</v>
      </c>
      <c r="B37" s="1116"/>
      <c r="C37" s="225"/>
      <c r="D37" s="296" t="s">
        <v>250</v>
      </c>
      <c r="E37" s="288" t="s">
        <v>60</v>
      </c>
      <c r="F37" s="222">
        <v>1</v>
      </c>
      <c r="G37" s="297" t="s">
        <v>251</v>
      </c>
      <c r="H37" s="222">
        <v>1000</v>
      </c>
      <c r="I37" s="222">
        <v>0</v>
      </c>
      <c r="J37" s="1032" t="s">
        <v>62</v>
      </c>
      <c r="K37" s="1118"/>
    </row>
    <row r="38" spans="1:11" ht="18.75" customHeight="1" x14ac:dyDescent="0.25">
      <c r="A38" s="290"/>
      <c r="B38" s="1117"/>
      <c r="C38" s="1119" t="s">
        <v>252</v>
      </c>
      <c r="D38" s="1120"/>
      <c r="E38" s="1120"/>
      <c r="F38" s="1120"/>
      <c r="G38" s="1121"/>
      <c r="H38" s="301">
        <f>SUM(H34:H37)</f>
        <v>5500</v>
      </c>
      <c r="I38" s="301">
        <f>SUM(I34:I37)</f>
        <v>3058</v>
      </c>
      <c r="J38" s="1122">
        <f>H38+I38</f>
        <v>8558</v>
      </c>
      <c r="K38" s="1123"/>
    </row>
    <row r="39" spans="1:11" ht="36" x14ac:dyDescent="0.25">
      <c r="A39" s="238">
        <v>20</v>
      </c>
      <c r="B39" s="1115" t="s">
        <v>283</v>
      </c>
      <c r="C39" s="249"/>
      <c r="D39" s="245" t="s">
        <v>481</v>
      </c>
      <c r="E39" s="239" t="s">
        <v>494</v>
      </c>
      <c r="F39" s="239" t="s">
        <v>495</v>
      </c>
      <c r="G39" s="246" t="s">
        <v>496</v>
      </c>
      <c r="H39" s="250">
        <v>1500</v>
      </c>
      <c r="I39" s="239" t="s">
        <v>497</v>
      </c>
      <c r="J39" s="1095" t="s">
        <v>29</v>
      </c>
      <c r="K39" s="1096"/>
    </row>
    <row r="40" spans="1:11" ht="93.75" customHeight="1" x14ac:dyDescent="0.25">
      <c r="A40" s="290">
        <v>22</v>
      </c>
      <c r="B40" s="1116"/>
      <c r="C40" s="225"/>
      <c r="D40" s="291" t="s">
        <v>250</v>
      </c>
      <c r="E40" s="290" t="s">
        <v>60</v>
      </c>
      <c r="F40" s="204">
        <v>1.5</v>
      </c>
      <c r="G40" s="393" t="s">
        <v>251</v>
      </c>
      <c r="H40" s="204">
        <v>1500</v>
      </c>
      <c r="I40" s="204">
        <v>0</v>
      </c>
      <c r="J40" s="1032" t="s">
        <v>62</v>
      </c>
      <c r="K40" s="1118"/>
    </row>
    <row r="41" spans="1:11" ht="19.5" customHeight="1" thickBot="1" x14ac:dyDescent="0.3">
      <c r="A41" s="290"/>
      <c r="B41" s="1117"/>
      <c r="C41" s="1124" t="s">
        <v>252</v>
      </c>
      <c r="D41" s="1124"/>
      <c r="E41" s="1124"/>
      <c r="F41" s="1124"/>
      <c r="G41" s="1124"/>
      <c r="H41" s="301">
        <f>H39+H40</f>
        <v>3000</v>
      </c>
      <c r="I41" s="301">
        <f>I39+I40</f>
        <v>1104</v>
      </c>
      <c r="J41" s="1110">
        <f>H41+I41</f>
        <v>4104</v>
      </c>
      <c r="K41" s="1111"/>
    </row>
    <row r="42" spans="1:11" ht="19.5" customHeight="1" thickBot="1" x14ac:dyDescent="0.3">
      <c r="A42" s="124"/>
      <c r="B42" s="402"/>
      <c r="C42" s="124"/>
      <c r="D42" s="1112" t="s">
        <v>128</v>
      </c>
      <c r="E42" s="1113"/>
      <c r="F42" s="1113"/>
      <c r="G42" s="1114"/>
      <c r="H42" s="158">
        <f>H19+H26+H38+H30+H33+H41</f>
        <v>86940</v>
      </c>
      <c r="I42" s="158">
        <f>I19+I26+I30+I33+I38+I41</f>
        <v>30773</v>
      </c>
      <c r="J42" s="1025">
        <f>H42+I42</f>
        <v>117713</v>
      </c>
      <c r="K42" s="1026"/>
    </row>
    <row r="43" spans="1:11" ht="18.600000000000001" thickBot="1" x14ac:dyDescent="0.3">
      <c r="A43" s="124"/>
      <c r="B43" s="402"/>
      <c r="C43" s="124"/>
      <c r="D43" s="156"/>
      <c r="E43" s="156"/>
      <c r="F43" s="156"/>
      <c r="G43" s="156"/>
      <c r="H43" s="157" t="s">
        <v>63</v>
      </c>
      <c r="I43" s="158" t="s">
        <v>357</v>
      </c>
      <c r="J43" s="157"/>
      <c r="K43" s="157"/>
    </row>
    <row r="44" spans="1:11" ht="18" customHeight="1" x14ac:dyDescent="0.3">
      <c r="A44" s="94"/>
      <c r="B44" s="1028" t="s">
        <v>242</v>
      </c>
      <c r="C44" s="1028"/>
      <c r="D44" s="1028"/>
      <c r="E44" s="1027" t="s">
        <v>284</v>
      </c>
      <c r="F44" s="1027"/>
      <c r="G44" s="1027"/>
      <c r="H44" s="971" t="s">
        <v>244</v>
      </c>
      <c r="I44" s="971"/>
      <c r="J44" s="94"/>
      <c r="K44" s="94"/>
    </row>
    <row r="45" spans="1:11" ht="17.399999999999999" x14ac:dyDescent="0.3">
      <c r="A45" s="94"/>
      <c r="B45" s="1028" t="s">
        <v>361</v>
      </c>
      <c r="C45" s="1028"/>
      <c r="D45" s="1028"/>
      <c r="E45" s="971" t="s">
        <v>285</v>
      </c>
      <c r="F45" s="971"/>
      <c r="G45" s="971"/>
      <c r="H45" s="971" t="s">
        <v>286</v>
      </c>
      <c r="I45" s="971"/>
      <c r="J45" s="94"/>
      <c r="K45" s="94"/>
    </row>
    <row r="46" spans="1:11" x14ac:dyDescent="0.25">
      <c r="H46" s="93"/>
    </row>
  </sheetData>
  <mergeCells count="62">
    <mergeCell ref="J36:K36"/>
    <mergeCell ref="J32:K32"/>
    <mergeCell ref="J35:K35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K13"/>
    <mergeCell ref="H12:H13"/>
    <mergeCell ref="I12:I13"/>
    <mergeCell ref="J14:K14"/>
    <mergeCell ref="C19:G19"/>
    <mergeCell ref="J19:K19"/>
    <mergeCell ref="B20:B26"/>
    <mergeCell ref="J20:K20"/>
    <mergeCell ref="J23:K23"/>
    <mergeCell ref="J24:K24"/>
    <mergeCell ref="J25:K25"/>
    <mergeCell ref="C26:G26"/>
    <mergeCell ref="J26:K26"/>
    <mergeCell ref="B15:B19"/>
    <mergeCell ref="J15:K15"/>
    <mergeCell ref="J16:K16"/>
    <mergeCell ref="J17:K17"/>
    <mergeCell ref="J18:K18"/>
    <mergeCell ref="B31:B33"/>
    <mergeCell ref="J31:K31"/>
    <mergeCell ref="C33:G33"/>
    <mergeCell ref="J33:K33"/>
    <mergeCell ref="J27:K27"/>
    <mergeCell ref="B27:B30"/>
    <mergeCell ref="J29:K29"/>
    <mergeCell ref="C30:G30"/>
    <mergeCell ref="J30:K30"/>
    <mergeCell ref="J38:K38"/>
    <mergeCell ref="B39:B41"/>
    <mergeCell ref="J39:K39"/>
    <mergeCell ref="J40:K40"/>
    <mergeCell ref="C41:G41"/>
    <mergeCell ref="B45:D45"/>
    <mergeCell ref="E45:G45"/>
    <mergeCell ref="H45:I45"/>
    <mergeCell ref="J21:K21"/>
    <mergeCell ref="J28:K28"/>
    <mergeCell ref="J22:K22"/>
    <mergeCell ref="J41:K41"/>
    <mergeCell ref="D42:G42"/>
    <mergeCell ref="J42:K42"/>
    <mergeCell ref="B44:D44"/>
    <mergeCell ref="E44:G44"/>
    <mergeCell ref="H44:I44"/>
    <mergeCell ref="B34:B38"/>
    <mergeCell ref="J34:K34"/>
    <mergeCell ref="J37:K37"/>
    <mergeCell ref="C38:G38"/>
  </mergeCells>
  <pageMargins left="0.23622047244094491" right="0.23622047244094491" top="0.15748031496062992" bottom="0.15748031496062992" header="0.31496062992125984" footer="0.31496062992125984"/>
  <pageSetup paperSize="9" scale="67" fitToHeight="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42"/>
  <sheetViews>
    <sheetView topLeftCell="A34" workbookViewId="0">
      <selection activeCell="A37" sqref="A37"/>
    </sheetView>
  </sheetViews>
  <sheetFormatPr defaultRowHeight="13.2" x14ac:dyDescent="0.25"/>
  <cols>
    <col min="2" max="2" width="12.88671875" customWidth="1"/>
    <col min="3" max="3" width="11.5546875" customWidth="1"/>
    <col min="4" max="4" width="16.88671875" customWidth="1"/>
    <col min="5" max="5" width="12" customWidth="1"/>
    <col min="6" max="6" width="16.5546875" customWidth="1"/>
    <col min="7" max="7" width="18.33203125" customWidth="1"/>
  </cols>
  <sheetData>
    <row r="1" spans="1:9" ht="18" x14ac:dyDescent="0.25">
      <c r="A1" s="124"/>
      <c r="B1" s="125"/>
      <c r="C1" s="125" t="s">
        <v>0</v>
      </c>
      <c r="D1" s="125"/>
      <c r="E1" s="124"/>
      <c r="F1" s="124"/>
      <c r="G1" s="124"/>
      <c r="H1" s="125"/>
      <c r="I1" s="125"/>
    </row>
    <row r="2" spans="1:9" ht="18" x14ac:dyDescent="0.25">
      <c r="A2" s="124"/>
      <c r="B2" s="125"/>
      <c r="C2" s="125" t="s">
        <v>1</v>
      </c>
      <c r="D2" s="125"/>
      <c r="E2" s="124"/>
      <c r="F2" s="124"/>
      <c r="G2" s="124"/>
      <c r="H2" s="125"/>
      <c r="I2" s="125"/>
    </row>
    <row r="3" spans="1:9" ht="18" x14ac:dyDescent="0.25">
      <c r="A3" s="124"/>
      <c r="B3" s="125"/>
      <c r="C3" s="125" t="s">
        <v>2</v>
      </c>
      <c r="D3" s="125"/>
      <c r="E3" s="124"/>
      <c r="F3" s="124"/>
      <c r="G3" s="124"/>
      <c r="H3" s="125"/>
      <c r="I3" s="125"/>
    </row>
    <row r="4" spans="1:9" ht="18" x14ac:dyDescent="0.25">
      <c r="A4" s="124"/>
      <c r="B4" s="125"/>
      <c r="C4" s="125" t="s">
        <v>3</v>
      </c>
      <c r="D4" s="125"/>
      <c r="E4" s="124"/>
      <c r="F4" s="124"/>
      <c r="G4" s="124"/>
      <c r="H4" s="125"/>
      <c r="I4" s="125"/>
    </row>
    <row r="5" spans="1:9" ht="18" x14ac:dyDescent="0.25">
      <c r="A5" s="124"/>
      <c r="B5" s="125"/>
      <c r="C5" s="125" t="s">
        <v>173</v>
      </c>
      <c r="D5" s="125" t="s">
        <v>452</v>
      </c>
      <c r="E5" s="124"/>
      <c r="F5" s="124"/>
      <c r="G5" s="124"/>
      <c r="H5" s="125"/>
      <c r="I5" s="125"/>
    </row>
    <row r="6" spans="1:9" ht="17.399999999999999" x14ac:dyDescent="0.25">
      <c r="A6" s="395"/>
      <c r="B6" s="94"/>
      <c r="C6" s="94"/>
      <c r="D6" s="94"/>
      <c r="E6" s="395"/>
      <c r="F6" s="395"/>
      <c r="G6" s="395"/>
      <c r="H6" s="94"/>
      <c r="I6" s="94"/>
    </row>
    <row r="7" spans="1:9" ht="18" x14ac:dyDescent="0.25">
      <c r="A7" s="1010" t="s">
        <v>5</v>
      </c>
      <c r="B7" s="1010"/>
      <c r="C7" s="1010"/>
      <c r="D7" s="1010"/>
      <c r="E7" s="1010"/>
      <c r="F7" s="1010"/>
      <c r="G7" s="1010"/>
      <c r="H7" s="94"/>
      <c r="I7" s="94"/>
    </row>
    <row r="8" spans="1:9" ht="18" x14ac:dyDescent="0.25">
      <c r="A8" s="1010" t="s">
        <v>6</v>
      </c>
      <c r="B8" s="1010"/>
      <c r="C8" s="1010"/>
      <c r="D8" s="1010"/>
      <c r="E8" s="1010"/>
      <c r="F8" s="1010"/>
      <c r="G8" s="1010"/>
      <c r="H8" s="94"/>
      <c r="I8" s="94"/>
    </row>
    <row r="9" spans="1:9" ht="18" x14ac:dyDescent="0.25">
      <c r="A9" s="1010" t="s">
        <v>453</v>
      </c>
      <c r="B9" s="1010"/>
      <c r="C9" s="1010"/>
      <c r="D9" s="1010"/>
      <c r="E9" s="1010"/>
      <c r="F9" s="1010"/>
      <c r="G9" s="1010"/>
      <c r="H9" s="94"/>
      <c r="I9" s="94"/>
    </row>
    <row r="10" spans="1:9" ht="13.8" thickBot="1" x14ac:dyDescent="0.3">
      <c r="A10" s="405"/>
      <c r="E10" s="405"/>
      <c r="F10" s="405"/>
      <c r="G10" s="405"/>
    </row>
    <row r="11" spans="1:9" x14ac:dyDescent="0.25">
      <c r="A11" s="972" t="s">
        <v>8</v>
      </c>
      <c r="B11" s="1011" t="s">
        <v>9</v>
      </c>
      <c r="C11" s="972" t="s">
        <v>10</v>
      </c>
      <c r="D11" s="972" t="s">
        <v>11</v>
      </c>
      <c r="E11" s="972" t="s">
        <v>12</v>
      </c>
      <c r="F11" s="1011" t="s">
        <v>13</v>
      </c>
      <c r="G11" s="972" t="s">
        <v>14</v>
      </c>
      <c r="H11" s="1002" t="s">
        <v>16</v>
      </c>
      <c r="I11" s="1003"/>
    </row>
    <row r="12" spans="1:9" ht="12.75" customHeight="1" x14ac:dyDescent="0.25">
      <c r="A12" s="961"/>
      <c r="B12" s="1012"/>
      <c r="C12" s="961"/>
      <c r="D12" s="961"/>
      <c r="E12" s="961"/>
      <c r="F12" s="1012"/>
      <c r="G12" s="961"/>
      <c r="H12" s="968"/>
      <c r="I12" s="1004"/>
    </row>
    <row r="13" spans="1:9" ht="27" customHeight="1" thickBot="1" x14ac:dyDescent="0.3">
      <c r="A13" s="973"/>
      <c r="B13" s="1013"/>
      <c r="C13" s="973"/>
      <c r="D13" s="973"/>
      <c r="E13" s="973"/>
      <c r="F13" s="1013"/>
      <c r="G13" s="973"/>
      <c r="H13" s="1005"/>
      <c r="I13" s="1006"/>
    </row>
    <row r="14" spans="1:9" ht="18" thickBot="1" x14ac:dyDescent="0.3">
      <c r="A14" s="389" t="s">
        <v>19</v>
      </c>
      <c r="B14" s="95" t="s">
        <v>20</v>
      </c>
      <c r="C14" s="96" t="s">
        <v>21</v>
      </c>
      <c r="D14" s="388" t="s">
        <v>22</v>
      </c>
      <c r="E14" s="96" t="s">
        <v>23</v>
      </c>
      <c r="F14" s="95" t="s">
        <v>24</v>
      </c>
      <c r="G14" s="96">
        <v>7</v>
      </c>
      <c r="H14" s="1009">
        <v>8</v>
      </c>
      <c r="I14" s="1001"/>
    </row>
    <row r="15" spans="1:9" ht="36.6" thickBot="1" x14ac:dyDescent="0.3">
      <c r="A15" s="244">
        <v>1</v>
      </c>
      <c r="B15" s="1141" t="s">
        <v>245</v>
      </c>
      <c r="C15" s="240"/>
      <c r="D15" s="241" t="s">
        <v>498</v>
      </c>
      <c r="E15" s="234" t="s">
        <v>249</v>
      </c>
      <c r="F15" s="242">
        <v>9</v>
      </c>
      <c r="G15" s="243" t="s">
        <v>438</v>
      </c>
      <c r="H15" s="1144" t="s">
        <v>29</v>
      </c>
      <c r="I15" s="1145"/>
    </row>
    <row r="16" spans="1:9" ht="72.599999999999994" thickBot="1" x14ac:dyDescent="0.3">
      <c r="A16" s="267">
        <v>2</v>
      </c>
      <c r="B16" s="1142"/>
      <c r="C16" s="238" t="s">
        <v>63</v>
      </c>
      <c r="D16" s="269" t="s">
        <v>246</v>
      </c>
      <c r="E16" s="238" t="s">
        <v>201</v>
      </c>
      <c r="F16" s="270">
        <v>1</v>
      </c>
      <c r="G16" s="403" t="s">
        <v>247</v>
      </c>
      <c r="H16" s="1102" t="s">
        <v>44</v>
      </c>
      <c r="I16" s="1104"/>
    </row>
    <row r="17" spans="1:9" ht="54.6" thickBot="1" x14ac:dyDescent="0.3">
      <c r="A17" s="289">
        <v>3</v>
      </c>
      <c r="B17" s="1142"/>
      <c r="C17" s="293" t="s">
        <v>26</v>
      </c>
      <c r="D17" s="291" t="s">
        <v>248</v>
      </c>
      <c r="E17" s="290" t="s">
        <v>249</v>
      </c>
      <c r="F17" s="292">
        <v>2</v>
      </c>
      <c r="G17" s="393" t="s">
        <v>398</v>
      </c>
      <c r="H17" s="1032" t="s">
        <v>62</v>
      </c>
      <c r="I17" s="1118"/>
    </row>
    <row r="18" spans="1:9" ht="36.6" thickBot="1" x14ac:dyDescent="0.3">
      <c r="A18" s="289">
        <v>4</v>
      </c>
      <c r="B18" s="1142"/>
      <c r="C18" s="293" t="s">
        <v>26</v>
      </c>
      <c r="D18" s="291" t="s">
        <v>250</v>
      </c>
      <c r="E18" s="290" t="s">
        <v>60</v>
      </c>
      <c r="F18" s="292">
        <v>1</v>
      </c>
      <c r="G18" s="393" t="s">
        <v>251</v>
      </c>
      <c r="H18" s="1032" t="s">
        <v>62</v>
      </c>
      <c r="I18" s="1118"/>
    </row>
    <row r="19" spans="1:9" ht="18.600000000000001" thickBot="1" x14ac:dyDescent="0.3">
      <c r="A19" s="267"/>
      <c r="B19" s="1143"/>
      <c r="C19" s="1157" t="s">
        <v>63</v>
      </c>
      <c r="D19" s="1158"/>
      <c r="E19" s="1158"/>
      <c r="F19" s="1158"/>
      <c r="G19" s="1159"/>
      <c r="H19" s="1152" t="s">
        <v>63</v>
      </c>
      <c r="I19" s="1163"/>
    </row>
    <row r="20" spans="1:9" ht="36.6" thickBot="1" x14ac:dyDescent="0.3">
      <c r="A20" s="267">
        <v>5</v>
      </c>
      <c r="B20" s="1135" t="s">
        <v>253</v>
      </c>
      <c r="C20" s="235"/>
      <c r="D20" s="245" t="s">
        <v>499</v>
      </c>
      <c r="E20" s="235" t="s">
        <v>249</v>
      </c>
      <c r="F20" s="235" t="s">
        <v>439</v>
      </c>
      <c r="G20" s="246" t="s">
        <v>438</v>
      </c>
      <c r="H20" s="1081" t="s">
        <v>29</v>
      </c>
      <c r="I20" s="1082"/>
    </row>
    <row r="21" spans="1:9" ht="36.6" thickBot="1" x14ac:dyDescent="0.3">
      <c r="A21" s="267"/>
      <c r="B21" s="1136"/>
      <c r="C21" s="235"/>
      <c r="D21" s="269" t="s">
        <v>486</v>
      </c>
      <c r="E21" s="235" t="s">
        <v>249</v>
      </c>
      <c r="F21" s="270">
        <v>6</v>
      </c>
      <c r="G21" s="339"/>
      <c r="H21" s="1081" t="s">
        <v>29</v>
      </c>
      <c r="I21" s="1082"/>
    </row>
    <row r="22" spans="1:9" ht="36.6" thickBot="1" x14ac:dyDescent="0.3">
      <c r="A22" s="267"/>
      <c r="B22" s="1136"/>
      <c r="C22" s="235" t="s">
        <v>19</v>
      </c>
      <c r="D22" s="269" t="s">
        <v>487</v>
      </c>
      <c r="E22" s="235" t="s">
        <v>249</v>
      </c>
      <c r="F22" s="270">
        <v>1</v>
      </c>
      <c r="G22" s="339" t="s">
        <v>488</v>
      </c>
      <c r="H22" s="1081" t="s">
        <v>29</v>
      </c>
      <c r="I22" s="1082"/>
    </row>
    <row r="23" spans="1:9" ht="72.599999999999994" thickBot="1" x14ac:dyDescent="0.3">
      <c r="A23" s="267">
        <v>6</v>
      </c>
      <c r="B23" s="1136"/>
      <c r="C23" s="238"/>
      <c r="D23" s="269" t="s">
        <v>246</v>
      </c>
      <c r="E23" s="238" t="s">
        <v>201</v>
      </c>
      <c r="F23" s="270">
        <v>1</v>
      </c>
      <c r="G23" s="403" t="s">
        <v>247</v>
      </c>
      <c r="H23" s="1102" t="s">
        <v>44</v>
      </c>
      <c r="I23" s="1104"/>
    </row>
    <row r="24" spans="1:9" ht="54.6" thickBot="1" x14ac:dyDescent="0.3">
      <c r="A24" s="289">
        <v>7</v>
      </c>
      <c r="B24" s="1136"/>
      <c r="C24" s="293" t="s">
        <v>26</v>
      </c>
      <c r="D24" s="291" t="s">
        <v>248</v>
      </c>
      <c r="E24" s="290" t="s">
        <v>249</v>
      </c>
      <c r="F24" s="292">
        <v>2</v>
      </c>
      <c r="G24" s="393" t="s">
        <v>398</v>
      </c>
      <c r="H24" s="1032" t="s">
        <v>62</v>
      </c>
      <c r="I24" s="1118"/>
    </row>
    <row r="25" spans="1:9" ht="36.6" thickBot="1" x14ac:dyDescent="0.3">
      <c r="A25" s="289">
        <v>8</v>
      </c>
      <c r="B25" s="1136"/>
      <c r="C25" s="293" t="s">
        <v>26</v>
      </c>
      <c r="D25" s="291" t="s">
        <v>250</v>
      </c>
      <c r="E25" s="290" t="s">
        <v>60</v>
      </c>
      <c r="F25" s="292">
        <v>1.5</v>
      </c>
      <c r="G25" s="393" t="s">
        <v>251</v>
      </c>
      <c r="H25" s="1032" t="s">
        <v>62</v>
      </c>
      <c r="I25" s="1118"/>
    </row>
    <row r="26" spans="1:9" ht="18.600000000000001" thickBot="1" x14ac:dyDescent="0.3">
      <c r="A26" s="267"/>
      <c r="B26" s="1137"/>
      <c r="C26" s="1160" t="s">
        <v>63</v>
      </c>
      <c r="D26" s="1161"/>
      <c r="E26" s="1161"/>
      <c r="F26" s="1161"/>
      <c r="G26" s="1162"/>
      <c r="H26" s="1152" t="s">
        <v>63</v>
      </c>
      <c r="I26" s="1163"/>
    </row>
    <row r="27" spans="1:9" ht="36.6" thickBot="1" x14ac:dyDescent="0.3">
      <c r="A27" s="248">
        <v>14</v>
      </c>
      <c r="B27" s="1115" t="s">
        <v>266</v>
      </c>
      <c r="C27" s="247"/>
      <c r="D27" s="245" t="s">
        <v>498</v>
      </c>
      <c r="E27" s="238" t="s">
        <v>249</v>
      </c>
      <c r="F27" s="236">
        <v>16</v>
      </c>
      <c r="G27" s="246" t="s">
        <v>438</v>
      </c>
      <c r="H27" s="1081" t="s">
        <v>29</v>
      </c>
      <c r="I27" s="1082"/>
    </row>
    <row r="28" spans="1:9" ht="54.6" thickBot="1" x14ac:dyDescent="0.3">
      <c r="A28" s="248"/>
      <c r="B28" s="1116"/>
      <c r="C28" s="343"/>
      <c r="D28" s="245" t="s">
        <v>489</v>
      </c>
      <c r="E28" s="271" t="s">
        <v>249</v>
      </c>
      <c r="F28" s="272">
        <v>4</v>
      </c>
      <c r="G28" s="246" t="s">
        <v>372</v>
      </c>
      <c r="H28" s="1081" t="s">
        <v>31</v>
      </c>
      <c r="I28" s="1082"/>
    </row>
    <row r="29" spans="1:9" ht="72.599999999999994" thickBot="1" x14ac:dyDescent="0.3">
      <c r="A29" s="298"/>
      <c r="B29" s="1116"/>
      <c r="C29" s="302"/>
      <c r="D29" s="205" t="s">
        <v>490</v>
      </c>
      <c r="E29" s="206" t="s">
        <v>327</v>
      </c>
      <c r="F29" s="207">
        <v>89</v>
      </c>
      <c r="G29" s="225" t="s">
        <v>383</v>
      </c>
      <c r="H29" s="1034" t="s">
        <v>31</v>
      </c>
      <c r="I29" s="1035"/>
    </row>
    <row r="30" spans="1:9" ht="36.6" thickBot="1" x14ac:dyDescent="0.3">
      <c r="A30" s="248">
        <v>15</v>
      </c>
      <c r="B30" s="1116"/>
      <c r="C30" s="400" t="s">
        <v>52</v>
      </c>
      <c r="D30" s="245" t="s">
        <v>491</v>
      </c>
      <c r="E30" s="238" t="s">
        <v>60</v>
      </c>
      <c r="F30" s="272">
        <v>15</v>
      </c>
      <c r="G30" s="575" t="s">
        <v>376</v>
      </c>
      <c r="H30" s="1102" t="s">
        <v>29</v>
      </c>
      <c r="I30" s="1103"/>
    </row>
    <row r="31" spans="1:9" ht="18" x14ac:dyDescent="0.25">
      <c r="A31" s="303"/>
      <c r="B31" s="1117"/>
      <c r="C31" s="1157" t="s">
        <v>63</v>
      </c>
      <c r="D31" s="1158"/>
      <c r="E31" s="1158"/>
      <c r="F31" s="1158"/>
      <c r="G31" s="1159"/>
      <c r="H31" s="1152" t="s">
        <v>63</v>
      </c>
      <c r="I31" s="1153"/>
    </row>
    <row r="32" spans="1:9" ht="54.6" thickBot="1" x14ac:dyDescent="0.3">
      <c r="A32" s="238">
        <v>16</v>
      </c>
      <c r="B32" s="1125" t="s">
        <v>279</v>
      </c>
      <c r="C32" s="232"/>
      <c r="D32" s="233" t="s">
        <v>441</v>
      </c>
      <c r="E32" s="238" t="s">
        <v>60</v>
      </c>
      <c r="F32" s="239" t="s">
        <v>445</v>
      </c>
      <c r="G32" s="235" t="s">
        <v>443</v>
      </c>
      <c r="H32" s="1081" t="s">
        <v>29</v>
      </c>
      <c r="I32" s="1082"/>
    </row>
    <row r="33" spans="1:9" ht="18" x14ac:dyDescent="0.25">
      <c r="A33" s="267"/>
      <c r="B33" s="1127"/>
      <c r="C33" s="1149" t="s">
        <v>63</v>
      </c>
      <c r="D33" s="1150"/>
      <c r="E33" s="1150"/>
      <c r="F33" s="1150"/>
      <c r="G33" s="1151"/>
      <c r="H33" s="1152" t="s">
        <v>63</v>
      </c>
      <c r="I33" s="1153"/>
    </row>
    <row r="34" spans="1:9" ht="54" x14ac:dyDescent="0.25">
      <c r="A34" s="290">
        <v>18</v>
      </c>
      <c r="B34" s="1115" t="s">
        <v>282</v>
      </c>
      <c r="C34" s="225"/>
      <c r="D34" s="291" t="s">
        <v>248</v>
      </c>
      <c r="E34" s="290" t="s">
        <v>249</v>
      </c>
      <c r="F34" s="204">
        <v>1</v>
      </c>
      <c r="G34" s="295" t="s">
        <v>398</v>
      </c>
      <c r="H34" s="1032" t="s">
        <v>62</v>
      </c>
      <c r="I34" s="1118"/>
    </row>
    <row r="35" spans="1:9" ht="36" x14ac:dyDescent="0.25">
      <c r="A35" s="290">
        <v>19</v>
      </c>
      <c r="B35" s="1116"/>
      <c r="C35" s="225"/>
      <c r="D35" s="296" t="s">
        <v>250</v>
      </c>
      <c r="E35" s="288" t="s">
        <v>60</v>
      </c>
      <c r="F35" s="222">
        <v>1</v>
      </c>
      <c r="G35" s="297" t="s">
        <v>251</v>
      </c>
      <c r="H35" s="1032" t="s">
        <v>62</v>
      </c>
      <c r="I35" s="1118"/>
    </row>
    <row r="36" spans="1:9" ht="18" x14ac:dyDescent="0.25">
      <c r="A36" s="238"/>
      <c r="B36" s="1117"/>
      <c r="C36" s="1154" t="s">
        <v>63</v>
      </c>
      <c r="D36" s="1155"/>
      <c r="E36" s="1155"/>
      <c r="F36" s="1155"/>
      <c r="G36" s="1156"/>
      <c r="H36" s="1152" t="s">
        <v>63</v>
      </c>
      <c r="I36" s="1153"/>
    </row>
    <row r="37" spans="1:9" ht="36" x14ac:dyDescent="0.25">
      <c r="A37" s="238">
        <v>20</v>
      </c>
      <c r="B37" s="1115" t="s">
        <v>283</v>
      </c>
      <c r="C37" s="249"/>
      <c r="D37" s="245" t="s">
        <v>499</v>
      </c>
      <c r="E37" s="239" t="s">
        <v>249</v>
      </c>
      <c r="F37" s="239" t="s">
        <v>446</v>
      </c>
      <c r="G37" s="246" t="s">
        <v>438</v>
      </c>
      <c r="H37" s="1095" t="s">
        <v>29</v>
      </c>
      <c r="I37" s="1096"/>
    </row>
    <row r="38" spans="1:9" ht="36" x14ac:dyDescent="0.25">
      <c r="A38" s="290">
        <v>22</v>
      </c>
      <c r="B38" s="1116"/>
      <c r="C38" s="225"/>
      <c r="D38" s="291" t="s">
        <v>250</v>
      </c>
      <c r="E38" s="290" t="s">
        <v>60</v>
      </c>
      <c r="F38" s="204">
        <v>1.5</v>
      </c>
      <c r="G38" s="393" t="s">
        <v>251</v>
      </c>
      <c r="H38" s="1032" t="s">
        <v>62</v>
      </c>
      <c r="I38" s="1118"/>
    </row>
    <row r="39" spans="1:9" ht="18.600000000000001" thickBot="1" x14ac:dyDescent="0.3">
      <c r="A39" s="238"/>
      <c r="B39" s="1117"/>
      <c r="C39" s="1146" t="s">
        <v>63</v>
      </c>
      <c r="D39" s="1146"/>
      <c r="E39" s="1146"/>
      <c r="F39" s="1146"/>
      <c r="G39" s="1146"/>
      <c r="H39" s="1147" t="s">
        <v>63</v>
      </c>
      <c r="I39" s="1148"/>
    </row>
    <row r="40" spans="1:9" ht="18" x14ac:dyDescent="0.25">
      <c r="A40" s="124"/>
      <c r="B40" s="402"/>
      <c r="C40" s="124"/>
      <c r="D40" s="156"/>
      <c r="E40" s="156"/>
      <c r="F40" s="156"/>
      <c r="G40" s="156"/>
      <c r="H40" s="157"/>
      <c r="I40" s="157"/>
    </row>
    <row r="41" spans="1:9" ht="17.399999999999999" x14ac:dyDescent="0.3">
      <c r="A41" s="94"/>
      <c r="B41" s="1028" t="s">
        <v>242</v>
      </c>
      <c r="C41" s="1028"/>
      <c r="D41" s="1028"/>
      <c r="E41" s="1027" t="s">
        <v>500</v>
      </c>
      <c r="F41" s="1027"/>
      <c r="G41" s="1027"/>
      <c r="H41" s="94"/>
      <c r="I41" s="94"/>
    </row>
    <row r="42" spans="1:9" ht="17.399999999999999" x14ac:dyDescent="0.3">
      <c r="A42" s="94"/>
      <c r="B42" s="1028" t="s">
        <v>361</v>
      </c>
      <c r="C42" s="1028"/>
      <c r="D42" s="1028"/>
      <c r="E42" s="971" t="s">
        <v>501</v>
      </c>
      <c r="F42" s="971"/>
      <c r="G42" s="971"/>
      <c r="H42" s="94"/>
      <c r="I42" s="94"/>
    </row>
  </sheetData>
  <mergeCells count="53">
    <mergeCell ref="A7:G7"/>
    <mergeCell ref="A8:G8"/>
    <mergeCell ref="A9:G9"/>
    <mergeCell ref="A11:A13"/>
    <mergeCell ref="B11:B13"/>
    <mergeCell ref="C11:C13"/>
    <mergeCell ref="D11:D13"/>
    <mergeCell ref="E11:E13"/>
    <mergeCell ref="F11:F13"/>
    <mergeCell ref="G11:G13"/>
    <mergeCell ref="H11:I13"/>
    <mergeCell ref="H14:I14"/>
    <mergeCell ref="B15:B19"/>
    <mergeCell ref="H15:I15"/>
    <mergeCell ref="H16:I16"/>
    <mergeCell ref="H17:I17"/>
    <mergeCell ref="H18:I18"/>
    <mergeCell ref="C19:G19"/>
    <mergeCell ref="H19:I19"/>
    <mergeCell ref="B20:B26"/>
    <mergeCell ref="H20:I20"/>
    <mergeCell ref="H21:I21"/>
    <mergeCell ref="H22:I22"/>
    <mergeCell ref="H23:I23"/>
    <mergeCell ref="H24:I24"/>
    <mergeCell ref="H25:I25"/>
    <mergeCell ref="C26:G26"/>
    <mergeCell ref="H26:I26"/>
    <mergeCell ref="B27:B31"/>
    <mergeCell ref="H27:I27"/>
    <mergeCell ref="H28:I28"/>
    <mergeCell ref="H29:I29"/>
    <mergeCell ref="H30:I30"/>
    <mergeCell ref="C31:G31"/>
    <mergeCell ref="H31:I31"/>
    <mergeCell ref="B32:B33"/>
    <mergeCell ref="H32:I32"/>
    <mergeCell ref="C33:G33"/>
    <mergeCell ref="H33:I33"/>
    <mergeCell ref="B34:B36"/>
    <mergeCell ref="H34:I34"/>
    <mergeCell ref="H35:I35"/>
    <mergeCell ref="C36:G36"/>
    <mergeCell ref="H36:I36"/>
    <mergeCell ref="B42:D42"/>
    <mergeCell ref="E42:G42"/>
    <mergeCell ref="B37:B39"/>
    <mergeCell ref="H37:I37"/>
    <mergeCell ref="H38:I38"/>
    <mergeCell ref="C39:G39"/>
    <mergeCell ref="H39:I39"/>
    <mergeCell ref="B41:D41"/>
    <mergeCell ref="E41:G41"/>
  </mergeCells>
  <pageMargins left="0.23622047244094491" right="0.23622047244094491" top="0.35433070866141736" bottom="0.35433070866141736" header="0.31496062992125984" footer="0.31496062992125984"/>
  <pageSetup paperSize="9" scale="87" fitToHeight="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88"/>
  <sheetViews>
    <sheetView tabSelected="1" workbookViewId="0">
      <selection activeCell="H5" sqref="H5"/>
    </sheetView>
  </sheetViews>
  <sheetFormatPr defaultRowHeight="13.2" x14ac:dyDescent="0.25"/>
  <cols>
    <col min="2" max="2" width="10.6640625" customWidth="1"/>
    <col min="3" max="3" width="8.6640625" customWidth="1"/>
    <col min="4" max="4" width="18.88671875" customWidth="1"/>
    <col min="5" max="5" width="8" customWidth="1"/>
    <col min="6" max="6" width="8.44140625" customWidth="1"/>
    <col min="7" max="8" width="14.33203125" customWidth="1"/>
    <col min="9" max="9" width="16.44140625" customWidth="1"/>
    <col min="10" max="10" width="16.33203125" customWidth="1"/>
    <col min="12" max="12" width="9.5546875" bestFit="1" customWidth="1"/>
  </cols>
  <sheetData>
    <row r="1" spans="1:10" ht="16.8" x14ac:dyDescent="0.25">
      <c r="A1" s="22" t="s">
        <v>289</v>
      </c>
      <c r="B1" s="23"/>
      <c r="C1" s="23" t="s">
        <v>63</v>
      </c>
      <c r="D1" s="23" t="s">
        <v>63</v>
      </c>
      <c r="E1" s="22"/>
      <c r="F1" s="22"/>
      <c r="G1" s="22"/>
      <c r="H1" s="23"/>
      <c r="I1" s="22"/>
      <c r="J1" s="23"/>
    </row>
    <row r="2" spans="1:10" ht="16.8" x14ac:dyDescent="0.25">
      <c r="A2" s="22"/>
      <c r="B2" s="23"/>
      <c r="C2" s="23" t="s">
        <v>63</v>
      </c>
      <c r="D2" s="23"/>
      <c r="E2" s="22"/>
      <c r="F2" s="22"/>
      <c r="G2" s="22"/>
      <c r="H2" s="23"/>
      <c r="I2" s="22"/>
      <c r="J2" s="23"/>
    </row>
    <row r="3" spans="1:10" ht="16.8" x14ac:dyDescent="0.25">
      <c r="A3" s="22"/>
      <c r="B3" s="23"/>
      <c r="C3" s="23" t="s">
        <v>63</v>
      </c>
      <c r="D3" s="23"/>
      <c r="E3" s="22"/>
      <c r="F3" s="22"/>
      <c r="G3" s="22"/>
      <c r="H3" s="23"/>
      <c r="I3" s="22"/>
      <c r="J3" s="23"/>
    </row>
    <row r="4" spans="1:10" ht="16.8" x14ac:dyDescent="0.25">
      <c r="A4" s="22"/>
      <c r="B4" s="23"/>
      <c r="C4" s="23" t="s">
        <v>63</v>
      </c>
      <c r="D4" s="23" t="s">
        <v>63</v>
      </c>
      <c r="E4" s="22"/>
      <c r="F4" s="22"/>
      <c r="G4" s="22"/>
      <c r="H4" s="23"/>
      <c r="I4" s="22"/>
      <c r="J4" s="23"/>
    </row>
    <row r="5" spans="1:10" ht="16.8" x14ac:dyDescent="0.25">
      <c r="A5" s="22"/>
      <c r="B5" s="23"/>
      <c r="C5" s="23" t="s">
        <v>63</v>
      </c>
      <c r="D5" s="23" t="s">
        <v>63</v>
      </c>
      <c r="E5" s="22"/>
      <c r="F5" s="22"/>
      <c r="G5" s="22"/>
      <c r="H5" s="23"/>
      <c r="I5" s="22"/>
      <c r="J5" s="23"/>
    </row>
    <row r="6" spans="1:10" x14ac:dyDescent="0.25">
      <c r="A6" s="405"/>
      <c r="E6" s="405"/>
      <c r="F6" s="405"/>
      <c r="G6" s="405"/>
      <c r="I6" s="405"/>
    </row>
    <row r="7" spans="1:10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0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0" ht="16.8" x14ac:dyDescent="0.25">
      <c r="A9" s="834" t="s">
        <v>502</v>
      </c>
      <c r="B9" s="834"/>
      <c r="C9" s="834"/>
      <c r="D9" s="834"/>
      <c r="E9" s="834"/>
      <c r="F9" s="834"/>
      <c r="G9" s="834"/>
      <c r="H9" s="834"/>
      <c r="I9" s="834"/>
    </row>
    <row r="10" spans="1:10" ht="13.8" thickBot="1" x14ac:dyDescent="0.3">
      <c r="A10" s="405"/>
      <c r="E10" s="405"/>
      <c r="F10" s="405"/>
      <c r="G10" s="405"/>
      <c r="I10" s="405"/>
    </row>
    <row r="11" spans="1:10" ht="13.5" customHeight="1" x14ac:dyDescent="0.25">
      <c r="A11" s="835" t="s">
        <v>8</v>
      </c>
      <c r="B11" s="842" t="s">
        <v>9</v>
      </c>
      <c r="C11" s="835" t="s">
        <v>10</v>
      </c>
      <c r="D11" s="842" t="s">
        <v>11</v>
      </c>
      <c r="E11" s="835" t="s">
        <v>12</v>
      </c>
      <c r="F11" s="842" t="s">
        <v>13</v>
      </c>
      <c r="G11" s="835" t="s">
        <v>16</v>
      </c>
    </row>
    <row r="12" spans="1:10" ht="12.75" customHeight="1" x14ac:dyDescent="0.25">
      <c r="A12" s="836"/>
      <c r="B12" s="843"/>
      <c r="C12" s="836"/>
      <c r="D12" s="843"/>
      <c r="E12" s="836"/>
      <c r="F12" s="843"/>
      <c r="G12" s="836"/>
    </row>
    <row r="13" spans="1:10" ht="13.5" customHeight="1" thickBot="1" x14ac:dyDescent="0.3">
      <c r="A13" s="837"/>
      <c r="B13" s="844"/>
      <c r="C13" s="837"/>
      <c r="D13" s="844"/>
      <c r="E13" s="837"/>
      <c r="F13" s="844"/>
      <c r="G13" s="837"/>
    </row>
    <row r="14" spans="1:10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10</v>
      </c>
    </row>
    <row r="15" spans="1:10" ht="28.2" thickBot="1" x14ac:dyDescent="0.3">
      <c r="A15" s="187">
        <v>1</v>
      </c>
      <c r="B15" s="1069" t="s">
        <v>71</v>
      </c>
      <c r="C15" s="550"/>
      <c r="D15" s="551" t="s">
        <v>45</v>
      </c>
      <c r="E15" s="341" t="s">
        <v>42</v>
      </c>
      <c r="F15" s="553">
        <v>5</v>
      </c>
      <c r="G15" s="556" t="s">
        <v>31</v>
      </c>
    </row>
    <row r="16" spans="1:10" ht="42" thickBot="1" x14ac:dyDescent="0.3">
      <c r="A16" s="187">
        <v>2</v>
      </c>
      <c r="B16" s="1070"/>
      <c r="C16" s="573">
        <v>3</v>
      </c>
      <c r="D16" s="639" t="s">
        <v>41</v>
      </c>
      <c r="E16" s="341" t="s">
        <v>42</v>
      </c>
      <c r="F16" s="576">
        <v>5</v>
      </c>
      <c r="G16" s="322" t="s">
        <v>31</v>
      </c>
    </row>
    <row r="17" spans="1:7" ht="55.8" thickBot="1" x14ac:dyDescent="0.3">
      <c r="A17" s="187">
        <v>3</v>
      </c>
      <c r="B17" s="1070"/>
      <c r="C17" s="580"/>
      <c r="D17" s="641" t="s">
        <v>369</v>
      </c>
      <c r="E17" s="341" t="s">
        <v>60</v>
      </c>
      <c r="F17" s="576">
        <v>10</v>
      </c>
      <c r="G17" s="620" t="s">
        <v>31</v>
      </c>
    </row>
    <row r="18" spans="1:7" ht="28.2" thickBot="1" x14ac:dyDescent="0.3">
      <c r="A18" s="187">
        <v>4</v>
      </c>
      <c r="B18" s="1070"/>
      <c r="C18" s="573" t="s">
        <v>52</v>
      </c>
      <c r="D18" s="340" t="s">
        <v>51</v>
      </c>
      <c r="E18" s="341" t="s">
        <v>35</v>
      </c>
      <c r="F18" s="574">
        <v>3</v>
      </c>
      <c r="G18" s="322" t="s">
        <v>29</v>
      </c>
    </row>
    <row r="19" spans="1:7" ht="55.8" thickBot="1" x14ac:dyDescent="0.3">
      <c r="A19" s="187">
        <v>5</v>
      </c>
      <c r="B19" s="1070"/>
      <c r="C19" s="573"/>
      <c r="D19" s="578" t="s">
        <v>91</v>
      </c>
      <c r="E19" s="341" t="s">
        <v>377</v>
      </c>
      <c r="F19" s="574">
        <v>1</v>
      </c>
      <c r="G19" s="322" t="s">
        <v>29</v>
      </c>
    </row>
    <row r="20" spans="1:7" ht="14.4" thickBot="1" x14ac:dyDescent="0.3">
      <c r="A20" s="200">
        <v>6</v>
      </c>
      <c r="B20" s="1070"/>
      <c r="C20" s="681"/>
      <c r="D20" s="367" t="s">
        <v>491</v>
      </c>
      <c r="E20" s="307" t="s">
        <v>60</v>
      </c>
      <c r="F20" s="371">
        <v>15</v>
      </c>
      <c r="G20" s="305" t="s">
        <v>44</v>
      </c>
    </row>
    <row r="21" spans="1:7" ht="28.2" thickBot="1" x14ac:dyDescent="0.3">
      <c r="A21" s="187">
        <v>7</v>
      </c>
      <c r="B21" s="1070"/>
      <c r="C21" s="573"/>
      <c r="D21" s="317" t="s">
        <v>503</v>
      </c>
      <c r="E21" s="341" t="s">
        <v>60</v>
      </c>
      <c r="F21" s="574">
        <v>40</v>
      </c>
      <c r="G21" s="322" t="s">
        <v>31</v>
      </c>
    </row>
    <row r="22" spans="1:7" ht="28.2" thickBot="1" x14ac:dyDescent="0.3">
      <c r="A22" s="187">
        <v>8</v>
      </c>
      <c r="B22" s="1070"/>
      <c r="C22" s="573"/>
      <c r="D22" s="317" t="s">
        <v>523</v>
      </c>
      <c r="E22" s="341" t="s">
        <v>60</v>
      </c>
      <c r="F22" s="574">
        <v>12</v>
      </c>
      <c r="G22" s="322" t="s">
        <v>31</v>
      </c>
    </row>
    <row r="23" spans="1:7" ht="46.5" customHeight="1" thickBot="1" x14ac:dyDescent="0.3">
      <c r="A23" s="187">
        <v>9</v>
      </c>
      <c r="B23" s="1070"/>
      <c r="C23" s="573"/>
      <c r="D23" s="317" t="s">
        <v>527</v>
      </c>
      <c r="E23" s="341" t="s">
        <v>60</v>
      </c>
      <c r="F23" s="574"/>
      <c r="G23" s="322"/>
    </row>
    <row r="24" spans="1:7" ht="28.2" thickBot="1" x14ac:dyDescent="0.3">
      <c r="A24" s="187">
        <v>10</v>
      </c>
      <c r="B24" s="1070"/>
      <c r="C24" s="573"/>
      <c r="D24" s="317" t="s">
        <v>504</v>
      </c>
      <c r="E24" s="341" t="s">
        <v>60</v>
      </c>
      <c r="F24" s="574">
        <v>65</v>
      </c>
      <c r="G24" s="322" t="s">
        <v>31</v>
      </c>
    </row>
    <row r="25" spans="1:7" ht="28.2" thickBot="1" x14ac:dyDescent="0.3">
      <c r="A25" s="187">
        <v>11</v>
      </c>
      <c r="B25" s="1070"/>
      <c r="C25" s="577"/>
      <c r="D25" s="340" t="s">
        <v>525</v>
      </c>
      <c r="E25" s="341" t="s">
        <v>60</v>
      </c>
      <c r="F25" s="574">
        <v>188</v>
      </c>
      <c r="G25" s="322" t="s">
        <v>31</v>
      </c>
    </row>
    <row r="26" spans="1:7" ht="63" customHeight="1" thickBot="1" x14ac:dyDescent="0.3">
      <c r="A26" s="187">
        <v>12</v>
      </c>
      <c r="B26" s="1070"/>
      <c r="C26" s="577"/>
      <c r="D26" s="578" t="s">
        <v>526</v>
      </c>
      <c r="E26" s="341" t="s">
        <v>60</v>
      </c>
      <c r="F26" s="574">
        <v>30</v>
      </c>
      <c r="G26" s="322" t="s">
        <v>31</v>
      </c>
    </row>
    <row r="27" spans="1:7" ht="42" thickBot="1" x14ac:dyDescent="0.3">
      <c r="A27" s="200">
        <v>13</v>
      </c>
      <c r="B27" s="1070"/>
      <c r="C27" s="681"/>
      <c r="D27" s="304" t="s">
        <v>297</v>
      </c>
      <c r="E27" s="307" t="s">
        <v>28</v>
      </c>
      <c r="F27" s="371">
        <v>62</v>
      </c>
      <c r="G27" s="305" t="s">
        <v>44</v>
      </c>
    </row>
    <row r="28" spans="1:7" ht="83.4" thickBot="1" x14ac:dyDescent="0.3">
      <c r="A28" s="187">
        <v>14</v>
      </c>
      <c r="B28" s="1070"/>
      <c r="C28" s="573"/>
      <c r="D28" s="340" t="s">
        <v>176</v>
      </c>
      <c r="E28" s="341" t="s">
        <v>35</v>
      </c>
      <c r="F28" s="574">
        <v>85</v>
      </c>
      <c r="G28" s="322" t="s">
        <v>29</v>
      </c>
    </row>
    <row r="29" spans="1:7" ht="28.2" thickBot="1" x14ac:dyDescent="0.3">
      <c r="A29" s="187">
        <v>15</v>
      </c>
      <c r="B29" s="1070"/>
      <c r="C29" s="577" t="s">
        <v>52</v>
      </c>
      <c r="D29" s="578" t="s">
        <v>379</v>
      </c>
      <c r="E29" s="341" t="s">
        <v>201</v>
      </c>
      <c r="F29" s="574">
        <v>40</v>
      </c>
      <c r="G29" s="322" t="s">
        <v>29</v>
      </c>
    </row>
    <row r="30" spans="1:7" ht="42" thickBot="1" x14ac:dyDescent="0.3">
      <c r="A30" s="187">
        <v>16</v>
      </c>
      <c r="B30" s="1070"/>
      <c r="C30" s="577" t="s">
        <v>52</v>
      </c>
      <c r="D30" s="340" t="s">
        <v>204</v>
      </c>
      <c r="E30" s="341" t="s">
        <v>201</v>
      </c>
      <c r="F30" s="574">
        <v>53</v>
      </c>
      <c r="G30" s="322" t="s">
        <v>29</v>
      </c>
    </row>
    <row r="31" spans="1:7" ht="14.4" thickBot="1" x14ac:dyDescent="0.3">
      <c r="A31" s="187">
        <v>17</v>
      </c>
      <c r="B31" s="1070"/>
      <c r="C31" s="583" t="s">
        <v>505</v>
      </c>
      <c r="D31" s="578" t="s">
        <v>506</v>
      </c>
      <c r="E31" s="342" t="s">
        <v>201</v>
      </c>
      <c r="F31" s="581">
        <v>10</v>
      </c>
      <c r="G31" s="322" t="s">
        <v>44</v>
      </c>
    </row>
    <row r="32" spans="1:7" ht="28.2" thickBot="1" x14ac:dyDescent="0.3">
      <c r="A32" s="187">
        <v>18</v>
      </c>
      <c r="B32" s="1070"/>
      <c r="C32" s="580" t="s">
        <v>52</v>
      </c>
      <c r="D32" s="578" t="s">
        <v>507</v>
      </c>
      <c r="E32" s="341" t="s">
        <v>28</v>
      </c>
      <c r="F32" s="581">
        <v>35</v>
      </c>
      <c r="G32" s="322" t="s">
        <v>44</v>
      </c>
    </row>
    <row r="33" spans="1:12" ht="28.2" thickBot="1" x14ac:dyDescent="0.3">
      <c r="A33" s="187">
        <v>19</v>
      </c>
      <c r="B33" s="1070"/>
      <c r="C33" s="583" t="s">
        <v>52</v>
      </c>
      <c r="D33" s="585" t="s">
        <v>144</v>
      </c>
      <c r="E33" s="342" t="s">
        <v>60</v>
      </c>
      <c r="F33" s="586">
        <v>12</v>
      </c>
      <c r="G33" s="594" t="s">
        <v>31</v>
      </c>
    </row>
    <row r="34" spans="1:12" ht="28.2" thickBot="1" x14ac:dyDescent="0.3">
      <c r="A34" s="200">
        <v>20</v>
      </c>
      <c r="B34" s="1070"/>
      <c r="C34" s="369" t="s">
        <v>199</v>
      </c>
      <c r="D34" s="306" t="s">
        <v>508</v>
      </c>
      <c r="E34" s="307" t="s">
        <v>60</v>
      </c>
      <c r="F34" s="310">
        <v>720</v>
      </c>
      <c r="G34" s="305" t="s">
        <v>44</v>
      </c>
    </row>
    <row r="35" spans="1:12" ht="42" thickBot="1" x14ac:dyDescent="0.3">
      <c r="A35" s="200">
        <v>21</v>
      </c>
      <c r="B35" s="1070"/>
      <c r="C35" s="369" t="s">
        <v>199</v>
      </c>
      <c r="D35" s="306" t="s">
        <v>509</v>
      </c>
      <c r="E35" s="307" t="s">
        <v>60</v>
      </c>
      <c r="F35" s="310">
        <v>150</v>
      </c>
      <c r="G35" s="305" t="s">
        <v>44</v>
      </c>
    </row>
    <row r="36" spans="1:12" ht="28.2" thickBot="1" x14ac:dyDescent="0.3">
      <c r="A36" s="200">
        <v>22</v>
      </c>
      <c r="B36" s="1070"/>
      <c r="C36" s="369" t="s">
        <v>199</v>
      </c>
      <c r="D36" s="306" t="s">
        <v>305</v>
      </c>
      <c r="E36" s="368" t="s">
        <v>60</v>
      </c>
      <c r="F36" s="599">
        <v>30</v>
      </c>
      <c r="G36" s="305" t="s">
        <v>44</v>
      </c>
    </row>
    <row r="37" spans="1:12" ht="27.6" x14ac:dyDescent="0.25">
      <c r="A37" s="200">
        <v>23</v>
      </c>
      <c r="B37" s="1070"/>
      <c r="C37" s="369" t="s">
        <v>199</v>
      </c>
      <c r="D37" s="367" t="s">
        <v>219</v>
      </c>
      <c r="E37" s="368" t="s">
        <v>60</v>
      </c>
      <c r="F37" s="599">
        <v>5</v>
      </c>
      <c r="G37" s="305" t="s">
        <v>62</v>
      </c>
    </row>
    <row r="38" spans="1:12" ht="41.4" x14ac:dyDescent="0.25">
      <c r="A38" s="307">
        <v>24</v>
      </c>
      <c r="B38" s="313"/>
      <c r="C38" s="783"/>
      <c r="D38" s="306" t="s">
        <v>464</v>
      </c>
      <c r="E38" s="368" t="s">
        <v>60</v>
      </c>
      <c r="F38" s="310">
        <v>25</v>
      </c>
      <c r="G38" s="307" t="s">
        <v>478</v>
      </c>
      <c r="H38" s="1105"/>
      <c r="I38" s="1106"/>
    </row>
    <row r="39" spans="1:12" ht="27.6" x14ac:dyDescent="0.25">
      <c r="A39" s="307">
        <v>25</v>
      </c>
      <c r="B39" s="313"/>
      <c r="C39" s="312"/>
      <c r="D39" s="306" t="s">
        <v>467</v>
      </c>
      <c r="E39" s="368" t="s">
        <v>60</v>
      </c>
      <c r="F39" s="310">
        <v>210</v>
      </c>
      <c r="G39" s="307" t="s">
        <v>478</v>
      </c>
      <c r="H39" s="1105"/>
      <c r="I39" s="1106"/>
    </row>
    <row r="40" spans="1:12" ht="50.25" customHeight="1" x14ac:dyDescent="0.25">
      <c r="A40" s="307">
        <v>26</v>
      </c>
      <c r="B40" s="313"/>
      <c r="C40" s="312"/>
      <c r="D40" s="306" t="s">
        <v>510</v>
      </c>
      <c r="E40" s="307" t="s">
        <v>60</v>
      </c>
      <c r="F40" s="310">
        <v>25</v>
      </c>
      <c r="G40" s="307" t="s">
        <v>48</v>
      </c>
      <c r="H40" s="405"/>
      <c r="I40" s="405"/>
    </row>
    <row r="41" spans="1:12" ht="14.4" thickBot="1" x14ac:dyDescent="0.3">
      <c r="A41" s="201"/>
      <c r="B41" s="215"/>
      <c r="C41" s="1066" t="s">
        <v>220</v>
      </c>
      <c r="D41" s="1067"/>
      <c r="E41" s="1067"/>
      <c r="F41" s="1067"/>
      <c r="G41" s="1068"/>
      <c r="L41" s="93"/>
    </row>
    <row r="42" spans="1:12" ht="41.4" x14ac:dyDescent="0.25">
      <c r="A42" s="183">
        <v>27</v>
      </c>
      <c r="B42" s="1061" t="s">
        <v>364</v>
      </c>
      <c r="C42" s="580"/>
      <c r="D42" s="578" t="s">
        <v>41</v>
      </c>
      <c r="E42" s="609" t="s">
        <v>42</v>
      </c>
      <c r="F42" s="581">
        <v>5</v>
      </c>
      <c r="G42" s="322" t="s">
        <v>31</v>
      </c>
    </row>
    <row r="43" spans="1:12" ht="55.2" x14ac:dyDescent="0.25">
      <c r="A43" s="183">
        <v>28</v>
      </c>
      <c r="B43" s="1062"/>
      <c r="C43" s="580"/>
      <c r="D43" s="588" t="s">
        <v>369</v>
      </c>
      <c r="E43" s="341" t="s">
        <v>60</v>
      </c>
      <c r="F43" s="589">
        <v>11</v>
      </c>
      <c r="G43" s="322" t="s">
        <v>31</v>
      </c>
    </row>
    <row r="44" spans="1:12" ht="55.2" x14ac:dyDescent="0.25">
      <c r="A44" s="183">
        <v>29</v>
      </c>
      <c r="B44" s="1062"/>
      <c r="C44" s="188"/>
      <c r="D44" s="340" t="s">
        <v>91</v>
      </c>
      <c r="E44" s="341" t="s">
        <v>377</v>
      </c>
      <c r="F44" s="589">
        <v>1</v>
      </c>
      <c r="G44" s="322" t="s">
        <v>29</v>
      </c>
    </row>
    <row r="45" spans="1:12" ht="27.6" x14ac:dyDescent="0.25">
      <c r="A45" s="183">
        <v>30</v>
      </c>
      <c r="B45" s="1062"/>
      <c r="C45" s="580"/>
      <c r="D45" s="578" t="s">
        <v>45</v>
      </c>
      <c r="E45" s="341" t="s">
        <v>42</v>
      </c>
      <c r="F45" s="589">
        <v>5</v>
      </c>
      <c r="G45" s="322" t="s">
        <v>31</v>
      </c>
    </row>
    <row r="46" spans="1:12" ht="82.8" x14ac:dyDescent="0.25">
      <c r="A46" s="183">
        <v>31</v>
      </c>
      <c r="B46" s="1062"/>
      <c r="C46" s="580"/>
      <c r="D46" s="578" t="s">
        <v>176</v>
      </c>
      <c r="E46" s="341" t="s">
        <v>35</v>
      </c>
      <c r="F46" s="589">
        <v>115</v>
      </c>
      <c r="G46" s="322" t="s">
        <v>31</v>
      </c>
    </row>
    <row r="47" spans="1:12" ht="27.6" x14ac:dyDescent="0.25">
      <c r="A47" s="183">
        <v>32</v>
      </c>
      <c r="B47" s="1062"/>
      <c r="C47" s="580"/>
      <c r="D47" s="340" t="s">
        <v>469</v>
      </c>
      <c r="E47" s="341" t="s">
        <v>35</v>
      </c>
      <c r="F47" s="589">
        <v>1</v>
      </c>
      <c r="G47" s="322" t="s">
        <v>31</v>
      </c>
    </row>
    <row r="48" spans="1:12" ht="44.25" customHeight="1" x14ac:dyDescent="0.25">
      <c r="A48" s="183">
        <v>33</v>
      </c>
      <c r="B48" s="1062"/>
      <c r="C48" s="580"/>
      <c r="D48" s="578" t="s">
        <v>379</v>
      </c>
      <c r="E48" s="341" t="s">
        <v>201</v>
      </c>
      <c r="F48" s="589">
        <v>32</v>
      </c>
      <c r="G48" s="322" t="s">
        <v>31</v>
      </c>
    </row>
    <row r="49" spans="1:8" ht="71.25" customHeight="1" x14ac:dyDescent="0.25">
      <c r="A49" s="183">
        <v>34</v>
      </c>
      <c r="B49" s="1062"/>
      <c r="C49" s="580"/>
      <c r="D49" s="578" t="s">
        <v>511</v>
      </c>
      <c r="E49" s="341" t="s">
        <v>60</v>
      </c>
      <c r="F49" s="589">
        <v>4</v>
      </c>
      <c r="G49" s="322" t="s">
        <v>31</v>
      </c>
    </row>
    <row r="50" spans="1:8" ht="27.6" x14ac:dyDescent="0.25">
      <c r="A50" s="183">
        <v>35</v>
      </c>
      <c r="B50" s="1062"/>
      <c r="C50" s="580"/>
      <c r="D50" s="340" t="s">
        <v>175</v>
      </c>
      <c r="E50" s="341" t="s">
        <v>60</v>
      </c>
      <c r="F50" s="589">
        <v>20</v>
      </c>
      <c r="G50" s="322" t="s">
        <v>31</v>
      </c>
    </row>
    <row r="51" spans="1:8" ht="14.4" thickBot="1" x14ac:dyDescent="0.3">
      <c r="A51" s="201"/>
      <c r="B51" s="216"/>
      <c r="C51" s="1055" t="s">
        <v>224</v>
      </c>
      <c r="D51" s="1056"/>
      <c r="E51" s="1056"/>
      <c r="F51" s="1056"/>
      <c r="G51" s="1057"/>
    </row>
    <row r="52" spans="1:8" ht="41.4" x14ac:dyDescent="0.25">
      <c r="A52" s="341">
        <v>36</v>
      </c>
      <c r="B52" s="1065">
        <v>218</v>
      </c>
      <c r="C52" s="635"/>
      <c r="D52" s="340" t="s">
        <v>41</v>
      </c>
      <c r="E52" s="342" t="s">
        <v>42</v>
      </c>
      <c r="F52" s="589">
        <v>5</v>
      </c>
      <c r="G52" s="322" t="s">
        <v>31</v>
      </c>
    </row>
    <row r="53" spans="1:8" ht="27.6" x14ac:dyDescent="0.25">
      <c r="A53" s="307">
        <v>37</v>
      </c>
      <c r="B53" s="1065"/>
      <c r="C53" s="308"/>
      <c r="D53" s="304" t="s">
        <v>45</v>
      </c>
      <c r="E53" s="368" t="s">
        <v>42</v>
      </c>
      <c r="F53" s="699">
        <v>5</v>
      </c>
      <c r="G53" s="305" t="s">
        <v>31</v>
      </c>
    </row>
    <row r="54" spans="1:8" ht="55.2" x14ac:dyDescent="0.25">
      <c r="A54" s="341">
        <v>38</v>
      </c>
      <c r="B54" s="1064"/>
      <c r="C54" s="316"/>
      <c r="D54" s="340" t="s">
        <v>369</v>
      </c>
      <c r="E54" s="342" t="s">
        <v>412</v>
      </c>
      <c r="F54" s="589">
        <v>20</v>
      </c>
      <c r="G54" s="322" t="s">
        <v>31</v>
      </c>
    </row>
    <row r="55" spans="1:8" ht="41.4" x14ac:dyDescent="0.25">
      <c r="A55" s="341">
        <v>39</v>
      </c>
      <c r="B55" s="1064"/>
      <c r="C55" s="619" t="s">
        <v>102</v>
      </c>
      <c r="D55" s="340" t="s">
        <v>371</v>
      </c>
      <c r="E55" s="342" t="s">
        <v>35</v>
      </c>
      <c r="F55" s="589">
        <v>4</v>
      </c>
      <c r="G55" s="322" t="s">
        <v>31</v>
      </c>
      <c r="H55" s="344"/>
    </row>
    <row r="56" spans="1:8" ht="55.2" x14ac:dyDescent="0.25">
      <c r="A56" s="341">
        <v>40</v>
      </c>
      <c r="B56" s="1064"/>
      <c r="C56" s="621" t="s">
        <v>94</v>
      </c>
      <c r="D56" s="340" t="s">
        <v>40</v>
      </c>
      <c r="E56" s="342" t="s">
        <v>377</v>
      </c>
      <c r="F56" s="589">
        <v>1</v>
      </c>
      <c r="G56" s="322" t="s">
        <v>29</v>
      </c>
    </row>
    <row r="57" spans="1:8" ht="27.6" x14ac:dyDescent="0.25">
      <c r="A57" s="341">
        <v>41</v>
      </c>
      <c r="B57" s="1065"/>
      <c r="C57" s="316" t="s">
        <v>92</v>
      </c>
      <c r="D57" s="340" t="s">
        <v>51</v>
      </c>
      <c r="E57" s="342" t="s">
        <v>35</v>
      </c>
      <c r="F57" s="589">
        <v>5</v>
      </c>
      <c r="G57" s="322" t="s">
        <v>29</v>
      </c>
    </row>
    <row r="58" spans="1:8" ht="55.2" x14ac:dyDescent="0.25">
      <c r="A58" s="341">
        <v>42</v>
      </c>
      <c r="B58" s="1064"/>
      <c r="C58" s="316" t="s">
        <v>102</v>
      </c>
      <c r="D58" s="340" t="s">
        <v>414</v>
      </c>
      <c r="E58" s="342" t="s">
        <v>35</v>
      </c>
      <c r="F58" s="589">
        <v>2</v>
      </c>
      <c r="G58" s="322" t="s">
        <v>31</v>
      </c>
    </row>
    <row r="59" spans="1:8" ht="41.4" x14ac:dyDescent="0.25">
      <c r="A59" s="341">
        <v>43</v>
      </c>
      <c r="B59" s="1064"/>
      <c r="C59" s="316"/>
      <c r="D59" s="317" t="s">
        <v>475</v>
      </c>
      <c r="E59" s="341" t="s">
        <v>28</v>
      </c>
      <c r="F59" s="589">
        <v>45</v>
      </c>
      <c r="G59" s="322" t="s">
        <v>29</v>
      </c>
    </row>
    <row r="60" spans="1:8" ht="27.6" x14ac:dyDescent="0.25">
      <c r="A60" s="341">
        <v>44</v>
      </c>
      <c r="B60" s="1064"/>
      <c r="C60" s="316" t="s">
        <v>424</v>
      </c>
      <c r="D60" s="340" t="s">
        <v>425</v>
      </c>
      <c r="E60" s="341" t="s">
        <v>35</v>
      </c>
      <c r="F60" s="574">
        <v>4</v>
      </c>
      <c r="G60" s="322" t="s">
        <v>31</v>
      </c>
    </row>
    <row r="61" spans="1:8" ht="82.8" x14ac:dyDescent="0.25">
      <c r="A61" s="341">
        <v>45</v>
      </c>
      <c r="B61" s="1064"/>
      <c r="C61" s="316" t="s">
        <v>92</v>
      </c>
      <c r="D61" s="578" t="s">
        <v>176</v>
      </c>
      <c r="E61" s="341" t="s">
        <v>35</v>
      </c>
      <c r="F61" s="581">
        <v>92</v>
      </c>
      <c r="G61" s="322" t="s">
        <v>31</v>
      </c>
    </row>
    <row r="62" spans="1:8" ht="27.6" x14ac:dyDescent="0.25">
      <c r="A62" s="341">
        <v>46</v>
      </c>
      <c r="B62" s="1064"/>
      <c r="C62" s="619" t="s">
        <v>92</v>
      </c>
      <c r="D62" s="578" t="s">
        <v>379</v>
      </c>
      <c r="E62" s="609" t="s">
        <v>201</v>
      </c>
      <c r="F62" s="581">
        <v>97</v>
      </c>
      <c r="G62" s="322" t="s">
        <v>31</v>
      </c>
    </row>
    <row r="63" spans="1:8" ht="27.6" x14ac:dyDescent="0.25">
      <c r="A63" s="341">
        <v>47</v>
      </c>
      <c r="B63" s="1065"/>
      <c r="C63" s="316" t="s">
        <v>92</v>
      </c>
      <c r="D63" s="588" t="s">
        <v>76</v>
      </c>
      <c r="E63" s="341" t="s">
        <v>28</v>
      </c>
      <c r="F63" s="589">
        <v>217</v>
      </c>
      <c r="G63" s="322" t="s">
        <v>31</v>
      </c>
      <c r="H63" s="813"/>
    </row>
    <row r="64" spans="1:8" ht="41.4" x14ac:dyDescent="0.25">
      <c r="A64" s="708">
        <v>48</v>
      </c>
      <c r="B64" s="1065"/>
      <c r="C64" s="635" t="s">
        <v>161</v>
      </c>
      <c r="D64" s="588" t="s">
        <v>228</v>
      </c>
      <c r="E64" s="341" t="s">
        <v>60</v>
      </c>
      <c r="F64" s="589">
        <v>190</v>
      </c>
      <c r="G64" s="322" t="s">
        <v>31</v>
      </c>
      <c r="H64" s="813"/>
    </row>
    <row r="65" spans="1:8" ht="27.6" x14ac:dyDescent="0.25">
      <c r="A65" s="307">
        <v>49</v>
      </c>
      <c r="B65" s="1065"/>
      <c r="C65" s="366" t="s">
        <v>92</v>
      </c>
      <c r="D65" s="367" t="s">
        <v>83</v>
      </c>
      <c r="E65" s="307" t="s">
        <v>60</v>
      </c>
      <c r="F65" s="699">
        <v>21</v>
      </c>
      <c r="G65" s="305" t="s">
        <v>44</v>
      </c>
      <c r="H65" s="813"/>
    </row>
    <row r="66" spans="1:8" ht="46.95" customHeight="1" x14ac:dyDescent="0.25">
      <c r="A66" s="341">
        <v>50</v>
      </c>
      <c r="B66" s="1064"/>
      <c r="C66" s="635" t="s">
        <v>512</v>
      </c>
      <c r="D66" s="588" t="s">
        <v>513</v>
      </c>
      <c r="E66" s="341" t="s">
        <v>60</v>
      </c>
      <c r="F66" s="589">
        <v>40</v>
      </c>
      <c r="G66" s="322" t="s">
        <v>31</v>
      </c>
    </row>
    <row r="67" spans="1:8" ht="99.6" customHeight="1" x14ac:dyDescent="0.25">
      <c r="A67" s="307">
        <v>51</v>
      </c>
      <c r="B67" s="1064"/>
      <c r="C67" s="366"/>
      <c r="D67" s="306" t="s">
        <v>524</v>
      </c>
      <c r="E67" s="307" t="s">
        <v>235</v>
      </c>
      <c r="F67" s="699">
        <v>60</v>
      </c>
      <c r="G67" s="305" t="s">
        <v>44</v>
      </c>
    </row>
    <row r="68" spans="1:8" ht="27.6" x14ac:dyDescent="0.25">
      <c r="A68" s="341">
        <v>52</v>
      </c>
      <c r="B68" s="1064"/>
      <c r="C68" s="635" t="s">
        <v>514</v>
      </c>
      <c r="D68" s="588" t="s">
        <v>142</v>
      </c>
      <c r="E68" s="341" t="s">
        <v>60</v>
      </c>
      <c r="F68" s="589">
        <v>8</v>
      </c>
      <c r="G68" s="322" t="s">
        <v>44</v>
      </c>
    </row>
    <row r="69" spans="1:8" ht="27.6" x14ac:dyDescent="0.25">
      <c r="A69" s="341">
        <v>53</v>
      </c>
      <c r="B69" s="1065"/>
      <c r="C69" s="635"/>
      <c r="D69" s="588" t="s">
        <v>342</v>
      </c>
      <c r="E69" s="341" t="s">
        <v>60</v>
      </c>
      <c r="F69" s="589">
        <v>10</v>
      </c>
      <c r="G69" s="322" t="s">
        <v>29</v>
      </c>
    </row>
    <row r="70" spans="1:8" ht="27.6" x14ac:dyDescent="0.25">
      <c r="A70" s="341">
        <v>54</v>
      </c>
      <c r="B70" s="1064"/>
      <c r="C70" s="316" t="s">
        <v>515</v>
      </c>
      <c r="D70" s="340" t="s">
        <v>27</v>
      </c>
      <c r="E70" s="341" t="s">
        <v>28</v>
      </c>
      <c r="F70" s="576">
        <v>100</v>
      </c>
      <c r="G70" s="322" t="s">
        <v>44</v>
      </c>
    </row>
    <row r="71" spans="1:8" ht="27.6" x14ac:dyDescent="0.25">
      <c r="A71" s="341">
        <v>55</v>
      </c>
      <c r="B71" s="1064"/>
      <c r="C71" s="316" t="s">
        <v>92</v>
      </c>
      <c r="D71" s="578" t="s">
        <v>175</v>
      </c>
      <c r="E71" s="341" t="s">
        <v>28</v>
      </c>
      <c r="F71" s="574">
        <v>29</v>
      </c>
      <c r="G71" s="322" t="s">
        <v>31</v>
      </c>
    </row>
    <row r="72" spans="1:8" ht="27.6" x14ac:dyDescent="0.25">
      <c r="A72" s="307">
        <v>56</v>
      </c>
      <c r="B72" s="1064"/>
      <c r="C72" s="308" t="s">
        <v>226</v>
      </c>
      <c r="D72" s="304" t="s">
        <v>305</v>
      </c>
      <c r="E72" s="307" t="s">
        <v>28</v>
      </c>
      <c r="F72" s="371">
        <v>234</v>
      </c>
      <c r="G72" s="305" t="s">
        <v>478</v>
      </c>
    </row>
    <row r="73" spans="1:8" ht="27.6" x14ac:dyDescent="0.25">
      <c r="A73" s="307">
        <v>57</v>
      </c>
      <c r="B73" s="1064"/>
      <c r="C73" s="308" t="s">
        <v>226</v>
      </c>
      <c r="D73" s="306" t="s">
        <v>516</v>
      </c>
      <c r="E73" s="307" t="s">
        <v>28</v>
      </c>
      <c r="F73" s="371">
        <v>5300</v>
      </c>
      <c r="G73" s="305" t="s">
        <v>478</v>
      </c>
    </row>
    <row r="74" spans="1:8" ht="55.2" x14ac:dyDescent="0.25">
      <c r="A74" s="307">
        <v>58</v>
      </c>
      <c r="B74" s="1064"/>
      <c r="C74" s="308" t="s">
        <v>480</v>
      </c>
      <c r="D74" s="367" t="s">
        <v>433</v>
      </c>
      <c r="E74" s="368" t="s">
        <v>60</v>
      </c>
      <c r="F74" s="699">
        <v>27</v>
      </c>
      <c r="G74" s="305" t="s">
        <v>48</v>
      </c>
    </row>
    <row r="75" spans="1:8" ht="27.6" x14ac:dyDescent="0.25">
      <c r="A75" s="307">
        <v>59</v>
      </c>
      <c r="B75" s="1064"/>
      <c r="C75" s="717" t="s">
        <v>95</v>
      </c>
      <c r="D75" s="367" t="s">
        <v>219</v>
      </c>
      <c r="E75" s="307" t="s">
        <v>60</v>
      </c>
      <c r="F75" s="310">
        <v>4</v>
      </c>
      <c r="G75" s="305" t="s">
        <v>62</v>
      </c>
    </row>
    <row r="76" spans="1:8" ht="27.6" x14ac:dyDescent="0.25">
      <c r="A76" s="307">
        <v>60</v>
      </c>
      <c r="B76" s="1065"/>
      <c r="C76" s="372" t="s">
        <v>109</v>
      </c>
      <c r="D76" s="306" t="s">
        <v>517</v>
      </c>
      <c r="E76" s="307" t="s">
        <v>60</v>
      </c>
      <c r="F76" s="310">
        <v>30</v>
      </c>
      <c r="G76" s="305" t="s">
        <v>44</v>
      </c>
    </row>
    <row r="77" spans="1:8" ht="60" customHeight="1" x14ac:dyDescent="0.25">
      <c r="A77" s="307">
        <v>61</v>
      </c>
      <c r="B77" s="1064"/>
      <c r="C77" s="372" t="s">
        <v>102</v>
      </c>
      <c r="D77" s="306" t="s">
        <v>518</v>
      </c>
      <c r="E77" s="307" t="s">
        <v>249</v>
      </c>
      <c r="F77" s="310">
        <v>50</v>
      </c>
      <c r="G77" s="305" t="s">
        <v>44</v>
      </c>
    </row>
    <row r="78" spans="1:8" ht="27.6" x14ac:dyDescent="0.25">
      <c r="A78" s="307">
        <v>62</v>
      </c>
      <c r="B78" s="1064"/>
      <c r="C78" s="372" t="s">
        <v>109</v>
      </c>
      <c r="D78" s="306" t="s">
        <v>305</v>
      </c>
      <c r="E78" s="307" t="s">
        <v>60</v>
      </c>
      <c r="F78" s="310">
        <v>10</v>
      </c>
      <c r="G78" s="305" t="s">
        <v>44</v>
      </c>
    </row>
    <row r="79" spans="1:8" ht="41.4" x14ac:dyDescent="0.25">
      <c r="A79" s="307">
        <v>63</v>
      </c>
      <c r="B79" s="1065"/>
      <c r="C79" s="372" t="s">
        <v>519</v>
      </c>
      <c r="D79" s="306" t="s">
        <v>213</v>
      </c>
      <c r="E79" s="307" t="s">
        <v>60</v>
      </c>
      <c r="F79" s="310">
        <v>110</v>
      </c>
      <c r="G79" s="305" t="s">
        <v>44</v>
      </c>
    </row>
    <row r="80" spans="1:8" ht="75" customHeight="1" x14ac:dyDescent="0.25">
      <c r="A80" s="341">
        <v>64</v>
      </c>
      <c r="B80" s="1064"/>
      <c r="C80" s="745" t="s">
        <v>519</v>
      </c>
      <c r="D80" s="340" t="s">
        <v>520</v>
      </c>
      <c r="E80" s="341" t="s">
        <v>249</v>
      </c>
      <c r="F80" s="576">
        <v>3</v>
      </c>
      <c r="G80" s="322" t="s">
        <v>31</v>
      </c>
    </row>
    <row r="81" spans="1:9" ht="60" customHeight="1" x14ac:dyDescent="0.25">
      <c r="A81" s="307">
        <v>65</v>
      </c>
      <c r="B81" s="1064"/>
      <c r="C81" s="366" t="s">
        <v>521</v>
      </c>
      <c r="D81" s="306" t="s">
        <v>337</v>
      </c>
      <c r="E81" s="307" t="s">
        <v>35</v>
      </c>
      <c r="F81" s="310">
        <v>2</v>
      </c>
      <c r="G81" s="305" t="s">
        <v>127</v>
      </c>
    </row>
    <row r="82" spans="1:9" ht="41.4" x14ac:dyDescent="0.3">
      <c r="A82" s="307">
        <v>66</v>
      </c>
      <c r="B82" s="1064"/>
      <c r="C82" s="372" t="s">
        <v>522</v>
      </c>
      <c r="D82" s="306" t="s">
        <v>307</v>
      </c>
      <c r="E82" s="307" t="s">
        <v>327</v>
      </c>
      <c r="F82" s="310">
        <v>144</v>
      </c>
      <c r="G82" s="305" t="s">
        <v>31</v>
      </c>
      <c r="H82" s="924"/>
      <c r="I82" s="924"/>
    </row>
    <row r="83" spans="1:9" ht="27.6" x14ac:dyDescent="0.3">
      <c r="A83" s="307">
        <v>67</v>
      </c>
      <c r="B83" s="1064"/>
      <c r="C83" s="366" t="s">
        <v>92</v>
      </c>
      <c r="D83" s="306" t="s">
        <v>87</v>
      </c>
      <c r="E83" s="307" t="s">
        <v>35</v>
      </c>
      <c r="F83" s="310">
        <v>42</v>
      </c>
      <c r="G83" s="305" t="s">
        <v>127</v>
      </c>
      <c r="H83" s="134" t="s">
        <v>63</v>
      </c>
      <c r="I83" s="377"/>
    </row>
    <row r="84" spans="1:9" ht="14.4" thickBot="1" x14ac:dyDescent="0.3">
      <c r="A84" s="201"/>
      <c r="B84" s="228"/>
      <c r="C84" s="1058" t="s">
        <v>240</v>
      </c>
      <c r="D84" s="1059"/>
      <c r="E84" s="1059"/>
      <c r="F84" s="1059"/>
      <c r="G84" s="1060"/>
    </row>
    <row r="85" spans="1:9" ht="17.399999999999999" thickBot="1" x14ac:dyDescent="0.3">
      <c r="A85" s="22"/>
      <c r="B85" s="25"/>
      <c r="C85" s="136"/>
      <c r="D85" s="906" t="s">
        <v>528</v>
      </c>
      <c r="E85" s="906"/>
      <c r="F85" s="906"/>
      <c r="G85" s="906"/>
    </row>
    <row r="86" spans="1:9" ht="16.8" x14ac:dyDescent="0.25">
      <c r="A86" s="22"/>
      <c r="B86" s="25"/>
      <c r="C86" s="22"/>
      <c r="D86" s="48"/>
      <c r="E86" s="48"/>
      <c r="F86" s="48"/>
      <c r="G86" s="48"/>
    </row>
    <row r="87" spans="1:9" ht="16.8" x14ac:dyDescent="0.3">
      <c r="C87" s="1019"/>
      <c r="D87" s="1019"/>
      <c r="E87" s="1019"/>
      <c r="F87" s="924" t="s">
        <v>63</v>
      </c>
      <c r="G87" s="924"/>
    </row>
    <row r="88" spans="1:9" ht="16.8" x14ac:dyDescent="0.3">
      <c r="C88" s="134" t="s">
        <v>63</v>
      </c>
      <c r="D88" s="134" t="s">
        <v>63</v>
      </c>
      <c r="E88" s="377" t="s">
        <v>63</v>
      </c>
      <c r="F88" s="377" t="s">
        <v>63</v>
      </c>
      <c r="G88" s="377" t="s">
        <v>63</v>
      </c>
    </row>
  </sheetData>
  <mergeCells count="21">
    <mergeCell ref="C87:E87"/>
    <mergeCell ref="F87:G87"/>
    <mergeCell ref="H82:I82"/>
    <mergeCell ref="C41:G41"/>
    <mergeCell ref="B42:B50"/>
    <mergeCell ref="C51:G51"/>
    <mergeCell ref="B52:B83"/>
    <mergeCell ref="C84:G84"/>
    <mergeCell ref="D85:G85"/>
    <mergeCell ref="H38:I39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B15:B37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9"/>
  <sheetViews>
    <sheetView topLeftCell="A79" workbookViewId="0">
      <selection activeCell="E96" sqref="E96"/>
    </sheetView>
  </sheetViews>
  <sheetFormatPr defaultRowHeight="13.2" x14ac:dyDescent="0.25"/>
  <cols>
    <col min="1" max="1" width="4.44140625" style="19" customWidth="1"/>
    <col min="2" max="2" width="7" customWidth="1"/>
    <col min="3" max="3" width="8.44140625" customWidth="1"/>
    <col min="4" max="4" width="43.88671875" customWidth="1"/>
    <col min="5" max="5" width="6" style="19" customWidth="1"/>
    <col min="6" max="6" width="8" style="19" customWidth="1"/>
  </cols>
  <sheetData>
    <row r="2" spans="1:8" ht="16.8" x14ac:dyDescent="0.25">
      <c r="A2" s="834" t="s">
        <v>135</v>
      </c>
      <c r="B2" s="834"/>
      <c r="C2" s="834"/>
      <c r="D2" s="834"/>
      <c r="E2" s="834"/>
      <c r="F2" s="834"/>
    </row>
    <row r="3" spans="1:8" ht="16.8" x14ac:dyDescent="0.25">
      <c r="A3" s="834" t="s">
        <v>6</v>
      </c>
      <c r="B3" s="834"/>
      <c r="C3" s="834"/>
      <c r="D3" s="834"/>
      <c r="E3" s="834"/>
      <c r="F3" s="834"/>
    </row>
    <row r="4" spans="1:8" ht="16.8" x14ac:dyDescent="0.25">
      <c r="A4" s="834" t="s">
        <v>7</v>
      </c>
      <c r="B4" s="834"/>
      <c r="C4" s="834"/>
      <c r="D4" s="834"/>
      <c r="E4" s="834"/>
      <c r="F4" s="834"/>
    </row>
    <row r="5" spans="1:8" ht="13.8" thickBot="1" x14ac:dyDescent="0.3">
      <c r="A5" s="405"/>
      <c r="E5" s="405"/>
      <c r="F5" s="405"/>
    </row>
    <row r="6" spans="1:8" ht="30" customHeight="1" x14ac:dyDescent="0.25">
      <c r="A6" s="835" t="s">
        <v>8</v>
      </c>
      <c r="B6" s="842" t="s">
        <v>9</v>
      </c>
      <c r="C6" s="835" t="s">
        <v>10</v>
      </c>
      <c r="D6" s="845" t="s">
        <v>11</v>
      </c>
      <c r="E6" s="835" t="s">
        <v>12</v>
      </c>
      <c r="F6" s="842" t="s">
        <v>13</v>
      </c>
      <c r="G6" s="820" t="s">
        <v>16</v>
      </c>
      <c r="H6" s="821"/>
    </row>
    <row r="7" spans="1:8" ht="12.75" customHeight="1" x14ac:dyDescent="0.25">
      <c r="A7" s="836"/>
      <c r="B7" s="843"/>
      <c r="C7" s="836"/>
      <c r="D7" s="846"/>
      <c r="E7" s="836"/>
      <c r="F7" s="843"/>
      <c r="G7" s="822"/>
      <c r="H7" s="823"/>
    </row>
    <row r="8" spans="1:8" ht="13.5" customHeight="1" thickBot="1" x14ac:dyDescent="0.3">
      <c r="A8" s="837"/>
      <c r="B8" s="844"/>
      <c r="C8" s="837"/>
      <c r="D8" s="847"/>
      <c r="E8" s="837"/>
      <c r="F8" s="844"/>
      <c r="G8" s="824"/>
      <c r="H8" s="825"/>
    </row>
    <row r="9" spans="1:8" ht="14.4" thickBot="1" x14ac:dyDescent="0.3">
      <c r="A9" s="36" t="s">
        <v>19</v>
      </c>
      <c r="B9" s="376" t="s">
        <v>20</v>
      </c>
      <c r="C9" s="36" t="s">
        <v>21</v>
      </c>
      <c r="D9" s="373" t="s">
        <v>22</v>
      </c>
      <c r="E9" s="36" t="s">
        <v>23</v>
      </c>
      <c r="F9" s="376" t="s">
        <v>24</v>
      </c>
      <c r="G9" s="828">
        <v>7</v>
      </c>
      <c r="H9" s="829"/>
    </row>
    <row r="10" spans="1:8" ht="16.8" x14ac:dyDescent="0.25">
      <c r="A10" s="49">
        <v>1</v>
      </c>
      <c r="B10" s="848" t="s">
        <v>25</v>
      </c>
      <c r="C10" s="8" t="s">
        <v>26</v>
      </c>
      <c r="D10" s="9" t="s">
        <v>27</v>
      </c>
      <c r="E10" s="8" t="s">
        <v>28</v>
      </c>
      <c r="F10" s="8">
        <v>24</v>
      </c>
      <c r="G10" s="830" t="s">
        <v>29</v>
      </c>
      <c r="H10" s="831"/>
    </row>
    <row r="11" spans="1:8" ht="16.8" x14ac:dyDescent="0.25">
      <c r="A11" s="44">
        <v>2</v>
      </c>
      <c r="B11" s="849"/>
      <c r="C11" s="2"/>
      <c r="D11" s="1" t="s">
        <v>30</v>
      </c>
      <c r="E11" s="2" t="s">
        <v>28</v>
      </c>
      <c r="F11" s="2">
        <v>100</v>
      </c>
      <c r="G11" s="832" t="s">
        <v>31</v>
      </c>
      <c r="H11" s="833"/>
    </row>
    <row r="12" spans="1:8" ht="16.5" customHeight="1" x14ac:dyDescent="0.25">
      <c r="A12" s="43">
        <v>3</v>
      </c>
      <c r="B12" s="849"/>
      <c r="C12" s="2" t="s">
        <v>26</v>
      </c>
      <c r="D12" s="1" t="s">
        <v>32</v>
      </c>
      <c r="E12" s="2" t="s">
        <v>28</v>
      </c>
      <c r="F12" s="2">
        <v>425.4</v>
      </c>
      <c r="G12" s="814" t="s">
        <v>31</v>
      </c>
      <c r="H12" s="815"/>
    </row>
    <row r="13" spans="1:8" ht="31.5" customHeight="1" x14ac:dyDescent="0.25">
      <c r="A13" s="44">
        <v>4</v>
      </c>
      <c r="B13" s="849"/>
      <c r="C13" s="3"/>
      <c r="D13" s="4" t="s">
        <v>34</v>
      </c>
      <c r="E13" s="2" t="s">
        <v>35</v>
      </c>
      <c r="F13" s="2">
        <v>88</v>
      </c>
      <c r="G13" s="814" t="s">
        <v>31</v>
      </c>
      <c r="H13" s="815"/>
    </row>
    <row r="14" spans="1:8" ht="27.6" x14ac:dyDescent="0.25">
      <c r="A14" s="43">
        <v>5</v>
      </c>
      <c r="B14" s="849"/>
      <c r="C14" s="3"/>
      <c r="D14" s="4" t="s">
        <v>37</v>
      </c>
      <c r="E14" s="2" t="s">
        <v>35</v>
      </c>
      <c r="F14" s="11" t="s">
        <v>38</v>
      </c>
      <c r="G14" s="814" t="s">
        <v>31</v>
      </c>
      <c r="H14" s="815"/>
    </row>
    <row r="15" spans="1:8" ht="27.6" x14ac:dyDescent="0.25">
      <c r="A15" s="44">
        <v>6</v>
      </c>
      <c r="B15" s="849"/>
      <c r="C15" s="3"/>
      <c r="D15" s="5" t="s">
        <v>91</v>
      </c>
      <c r="E15" s="2"/>
      <c r="F15" s="12"/>
      <c r="G15" s="814" t="s">
        <v>31</v>
      </c>
      <c r="H15" s="815"/>
    </row>
    <row r="16" spans="1:8" ht="13.8" x14ac:dyDescent="0.25">
      <c r="A16" s="43">
        <v>7</v>
      </c>
      <c r="B16" s="849"/>
      <c r="C16" s="3"/>
      <c r="D16" s="410" t="s">
        <v>41</v>
      </c>
      <c r="E16" s="2" t="s">
        <v>42</v>
      </c>
      <c r="F16" s="40">
        <v>5</v>
      </c>
      <c r="G16" s="814" t="s">
        <v>44</v>
      </c>
      <c r="H16" s="815"/>
    </row>
    <row r="17" spans="1:8" ht="13.8" x14ac:dyDescent="0.25">
      <c r="A17" s="44">
        <v>8</v>
      </c>
      <c r="B17" s="849"/>
      <c r="C17" s="3"/>
      <c r="D17" s="410" t="s">
        <v>45</v>
      </c>
      <c r="E17" s="2" t="s">
        <v>42</v>
      </c>
      <c r="F17" s="40">
        <v>5</v>
      </c>
      <c r="G17" s="814" t="s">
        <v>31</v>
      </c>
      <c r="H17" s="815"/>
    </row>
    <row r="18" spans="1:8" ht="16.5" customHeight="1" x14ac:dyDescent="0.25">
      <c r="A18" s="43">
        <v>9</v>
      </c>
      <c r="B18" s="849"/>
      <c r="C18" s="2"/>
      <c r="D18" s="35" t="s">
        <v>136</v>
      </c>
      <c r="E18" s="2"/>
      <c r="F18" s="40"/>
      <c r="G18" s="814" t="s">
        <v>31</v>
      </c>
      <c r="H18" s="815"/>
    </row>
    <row r="19" spans="1:8" ht="17.25" customHeight="1" x14ac:dyDescent="0.25">
      <c r="A19" s="44">
        <v>10</v>
      </c>
      <c r="B19" s="849"/>
      <c r="C19" s="2">
        <v>2</v>
      </c>
      <c r="D19" s="1" t="s">
        <v>49</v>
      </c>
      <c r="E19" s="2" t="s">
        <v>28</v>
      </c>
      <c r="F19" s="11">
        <v>111.78</v>
      </c>
      <c r="G19" s="814" t="s">
        <v>44</v>
      </c>
      <c r="H19" s="815"/>
    </row>
    <row r="20" spans="1:8" ht="14.4" thickBot="1" x14ac:dyDescent="0.3">
      <c r="A20" s="45">
        <v>11</v>
      </c>
      <c r="B20" s="850"/>
      <c r="C20" s="39" t="s">
        <v>26</v>
      </c>
      <c r="D20" s="411" t="s">
        <v>51</v>
      </c>
      <c r="E20" s="39" t="s">
        <v>35</v>
      </c>
      <c r="F20" s="39">
        <v>2</v>
      </c>
      <c r="G20" s="816" t="s">
        <v>48</v>
      </c>
      <c r="H20" s="817"/>
    </row>
    <row r="21" spans="1:8" ht="17.25" customHeight="1" x14ac:dyDescent="0.25">
      <c r="A21" s="43">
        <v>12</v>
      </c>
      <c r="B21" s="851">
        <v>238</v>
      </c>
      <c r="C21" s="16" t="s">
        <v>52</v>
      </c>
      <c r="D21" s="21" t="s">
        <v>27</v>
      </c>
      <c r="E21" s="20" t="s">
        <v>28</v>
      </c>
      <c r="F21" s="13">
        <v>17</v>
      </c>
      <c r="G21" s="861" t="s">
        <v>29</v>
      </c>
      <c r="H21" s="862"/>
    </row>
    <row r="22" spans="1:8" ht="16.8" x14ac:dyDescent="0.25">
      <c r="A22" s="43">
        <v>13</v>
      </c>
      <c r="B22" s="851"/>
      <c r="C22" s="412" t="s">
        <v>52</v>
      </c>
      <c r="D22" s="1" t="s">
        <v>32</v>
      </c>
      <c r="E22" s="2" t="s">
        <v>28</v>
      </c>
      <c r="F22" s="11">
        <v>460.3</v>
      </c>
      <c r="G22" s="814" t="s">
        <v>31</v>
      </c>
      <c r="H22" s="815"/>
    </row>
    <row r="23" spans="1:8" ht="27.6" x14ac:dyDescent="0.25">
      <c r="A23" s="44">
        <v>14</v>
      </c>
      <c r="B23" s="851"/>
      <c r="C23" s="414"/>
      <c r="D23" s="4" t="s">
        <v>34</v>
      </c>
      <c r="E23" s="2" t="s">
        <v>35</v>
      </c>
      <c r="F23" s="11">
        <v>105</v>
      </c>
      <c r="G23" s="814" t="s">
        <v>31</v>
      </c>
      <c r="H23" s="815"/>
    </row>
    <row r="24" spans="1:8" ht="27.6" x14ac:dyDescent="0.25">
      <c r="A24" s="43">
        <v>15</v>
      </c>
      <c r="B24" s="851"/>
      <c r="C24" s="414"/>
      <c r="D24" s="4" t="s">
        <v>37</v>
      </c>
      <c r="E24" s="2" t="s">
        <v>35</v>
      </c>
      <c r="F24" s="11" t="s">
        <v>55</v>
      </c>
      <c r="G24" s="814" t="s">
        <v>31</v>
      </c>
      <c r="H24" s="815"/>
    </row>
    <row r="25" spans="1:8" ht="27.6" x14ac:dyDescent="0.25">
      <c r="A25" s="44">
        <v>16</v>
      </c>
      <c r="B25" s="851"/>
      <c r="C25" s="414"/>
      <c r="D25" s="4" t="s">
        <v>91</v>
      </c>
      <c r="E25" s="7"/>
      <c r="F25" s="415"/>
      <c r="G25" s="814" t="s">
        <v>31</v>
      </c>
      <c r="H25" s="815"/>
    </row>
    <row r="26" spans="1:8" ht="16.5" customHeight="1" x14ac:dyDescent="0.25">
      <c r="A26" s="43">
        <v>17</v>
      </c>
      <c r="B26" s="851"/>
      <c r="C26" s="416"/>
      <c r="D26" s="1" t="s">
        <v>57</v>
      </c>
      <c r="E26" s="2" t="s">
        <v>28</v>
      </c>
      <c r="F26" s="11">
        <v>35.6</v>
      </c>
      <c r="G26" s="814" t="s">
        <v>44</v>
      </c>
      <c r="H26" s="815"/>
    </row>
    <row r="27" spans="1:8" ht="15.75" customHeight="1" x14ac:dyDescent="0.25">
      <c r="A27" s="44">
        <v>18</v>
      </c>
      <c r="B27" s="851"/>
      <c r="C27" s="416"/>
      <c r="D27" s="1" t="s">
        <v>59</v>
      </c>
      <c r="E27" s="2" t="s">
        <v>60</v>
      </c>
      <c r="F27" s="11">
        <v>6</v>
      </c>
      <c r="G27" s="814" t="s">
        <v>62</v>
      </c>
      <c r="H27" s="815"/>
    </row>
    <row r="28" spans="1:8" ht="15.75" customHeight="1" x14ac:dyDescent="0.25">
      <c r="A28" s="43">
        <v>19</v>
      </c>
      <c r="B28" s="851"/>
      <c r="C28" s="417"/>
      <c r="D28" s="1" t="s">
        <v>30</v>
      </c>
      <c r="E28" s="46" t="s">
        <v>28</v>
      </c>
      <c r="F28" s="449">
        <v>100</v>
      </c>
      <c r="G28" s="814" t="s">
        <v>44</v>
      </c>
      <c r="H28" s="815"/>
    </row>
    <row r="29" spans="1:8" ht="17.25" customHeight="1" x14ac:dyDescent="0.25">
      <c r="A29" s="44">
        <v>20</v>
      </c>
      <c r="B29" s="851"/>
      <c r="C29" s="418">
        <v>3</v>
      </c>
      <c r="D29" s="1" t="s">
        <v>64</v>
      </c>
      <c r="E29" s="2" t="s">
        <v>28</v>
      </c>
      <c r="F29" s="40">
        <v>2758.5</v>
      </c>
      <c r="G29" s="814" t="s">
        <v>48</v>
      </c>
      <c r="H29" s="815"/>
    </row>
    <row r="30" spans="1:8" ht="15.75" customHeight="1" x14ac:dyDescent="0.25">
      <c r="A30" s="43">
        <v>21</v>
      </c>
      <c r="B30" s="851"/>
      <c r="C30" s="418"/>
      <c r="D30" s="35" t="s">
        <v>136</v>
      </c>
      <c r="E30" s="2"/>
      <c r="F30" s="40"/>
      <c r="G30" s="814" t="s">
        <v>31</v>
      </c>
      <c r="H30" s="815"/>
    </row>
    <row r="31" spans="1:8" ht="15.75" customHeight="1" x14ac:dyDescent="0.25">
      <c r="A31" s="44">
        <v>22</v>
      </c>
      <c r="B31" s="851"/>
      <c r="C31" s="418"/>
      <c r="D31" s="410" t="s">
        <v>41</v>
      </c>
      <c r="E31" s="2" t="s">
        <v>42</v>
      </c>
      <c r="F31" s="40">
        <v>5</v>
      </c>
      <c r="G31" s="814" t="s">
        <v>44</v>
      </c>
      <c r="H31" s="815"/>
    </row>
    <row r="32" spans="1:8" ht="15.75" customHeight="1" x14ac:dyDescent="0.25">
      <c r="A32" s="43">
        <v>23</v>
      </c>
      <c r="B32" s="851"/>
      <c r="C32" s="418"/>
      <c r="D32" s="410" t="s">
        <v>45</v>
      </c>
      <c r="E32" s="2" t="s">
        <v>42</v>
      </c>
      <c r="F32" s="40">
        <v>5</v>
      </c>
      <c r="G32" s="814" t="s">
        <v>31</v>
      </c>
      <c r="H32" s="815"/>
    </row>
    <row r="33" spans="1:8" ht="15.75" customHeight="1" x14ac:dyDescent="0.25">
      <c r="A33" s="44">
        <v>24</v>
      </c>
      <c r="B33" s="851"/>
      <c r="C33" s="418"/>
      <c r="D33" s="5" t="s">
        <v>66</v>
      </c>
      <c r="E33" s="2"/>
      <c r="F33" s="2"/>
      <c r="G33" s="826" t="s">
        <v>48</v>
      </c>
      <c r="H33" s="827"/>
    </row>
    <row r="34" spans="1:8" ht="29.25" customHeight="1" x14ac:dyDescent="0.25">
      <c r="A34" s="43">
        <v>25</v>
      </c>
      <c r="B34" s="851"/>
      <c r="C34" s="418">
        <v>1</v>
      </c>
      <c r="D34" s="4" t="s">
        <v>68</v>
      </c>
      <c r="E34" s="2" t="s">
        <v>35</v>
      </c>
      <c r="F34" s="40">
        <v>4</v>
      </c>
      <c r="G34" s="814" t="s">
        <v>44</v>
      </c>
      <c r="H34" s="815"/>
    </row>
    <row r="35" spans="1:8" ht="16.5" customHeight="1" x14ac:dyDescent="0.25">
      <c r="A35" s="44">
        <v>26</v>
      </c>
      <c r="B35" s="851"/>
      <c r="C35" s="46" t="s">
        <v>26</v>
      </c>
      <c r="D35" s="421" t="s">
        <v>69</v>
      </c>
      <c r="E35" s="2" t="s">
        <v>28</v>
      </c>
      <c r="F35" s="40">
        <v>38</v>
      </c>
      <c r="G35" s="814" t="s">
        <v>48</v>
      </c>
      <c r="H35" s="815"/>
    </row>
    <row r="36" spans="1:8" ht="14.4" thickBot="1" x14ac:dyDescent="0.3">
      <c r="A36" s="45">
        <v>27</v>
      </c>
      <c r="B36" s="852"/>
      <c r="C36" s="423" t="s">
        <v>52</v>
      </c>
      <c r="D36" s="411" t="s">
        <v>51</v>
      </c>
      <c r="E36" s="39" t="s">
        <v>35</v>
      </c>
      <c r="F36" s="17" t="s">
        <v>21</v>
      </c>
      <c r="G36" s="816" t="s">
        <v>48</v>
      </c>
      <c r="H36" s="817"/>
    </row>
    <row r="37" spans="1:8" ht="17.25" customHeight="1" x14ac:dyDescent="0.25">
      <c r="A37" s="43">
        <v>28</v>
      </c>
      <c r="B37" s="856" t="s">
        <v>71</v>
      </c>
      <c r="C37" s="424" t="s">
        <v>52</v>
      </c>
      <c r="D37" s="425" t="s">
        <v>27</v>
      </c>
      <c r="E37" s="8" t="s">
        <v>28</v>
      </c>
      <c r="F37" s="426">
        <v>20</v>
      </c>
      <c r="G37" s="818" t="s">
        <v>29</v>
      </c>
      <c r="H37" s="819"/>
    </row>
    <row r="38" spans="1:8" ht="16.8" x14ac:dyDescent="0.25">
      <c r="A38" s="43">
        <v>29</v>
      </c>
      <c r="B38" s="857"/>
      <c r="C38" s="417"/>
      <c r="D38" s="1" t="s">
        <v>30</v>
      </c>
      <c r="E38" s="2" t="s">
        <v>28</v>
      </c>
      <c r="F38" s="11">
        <v>100</v>
      </c>
      <c r="G38" s="814" t="s">
        <v>44</v>
      </c>
      <c r="H38" s="815"/>
    </row>
    <row r="39" spans="1:8" ht="16.8" x14ac:dyDescent="0.25">
      <c r="A39" s="44">
        <v>30</v>
      </c>
      <c r="B39" s="857"/>
      <c r="C39" s="414"/>
      <c r="D39" s="1" t="s">
        <v>72</v>
      </c>
      <c r="E39" s="2" t="s">
        <v>28</v>
      </c>
      <c r="F39" s="11">
        <v>61.6</v>
      </c>
      <c r="G39" s="814" t="s">
        <v>31</v>
      </c>
      <c r="H39" s="815"/>
    </row>
    <row r="40" spans="1:8" ht="27.6" x14ac:dyDescent="0.25">
      <c r="A40" s="43">
        <v>31</v>
      </c>
      <c r="B40" s="857"/>
      <c r="C40" s="414"/>
      <c r="D40" s="4" t="s">
        <v>91</v>
      </c>
      <c r="E40" s="7"/>
      <c r="F40" s="415"/>
      <c r="G40" s="814" t="s">
        <v>31</v>
      </c>
      <c r="H40" s="815"/>
    </row>
    <row r="41" spans="1:8" ht="27.6" x14ac:dyDescent="0.25">
      <c r="A41" s="44">
        <v>32</v>
      </c>
      <c r="B41" s="857"/>
      <c r="C41" s="414"/>
      <c r="D41" s="4" t="s">
        <v>34</v>
      </c>
      <c r="E41" s="2" t="s">
        <v>35</v>
      </c>
      <c r="F41" s="11">
        <v>32</v>
      </c>
      <c r="G41" s="814" t="s">
        <v>31</v>
      </c>
      <c r="H41" s="815"/>
    </row>
    <row r="42" spans="1:8" ht="13.8" x14ac:dyDescent="0.25">
      <c r="A42" s="43">
        <v>33</v>
      </c>
      <c r="B42" s="857"/>
      <c r="C42" s="414"/>
      <c r="D42" s="4" t="s">
        <v>75</v>
      </c>
      <c r="E42" s="2" t="s">
        <v>35</v>
      </c>
      <c r="F42" s="11">
        <v>2</v>
      </c>
      <c r="G42" s="826" t="s">
        <v>48</v>
      </c>
      <c r="H42" s="827"/>
    </row>
    <row r="43" spans="1:8" ht="16.8" x14ac:dyDescent="0.25">
      <c r="A43" s="44">
        <v>34</v>
      </c>
      <c r="B43" s="857"/>
      <c r="C43" s="414"/>
      <c r="D43" s="1" t="s">
        <v>76</v>
      </c>
      <c r="E43" s="2" t="s">
        <v>28</v>
      </c>
      <c r="F43" s="11">
        <v>177.1</v>
      </c>
      <c r="G43" s="814" t="s">
        <v>31</v>
      </c>
      <c r="H43" s="815"/>
    </row>
    <row r="44" spans="1:8" ht="15.75" customHeight="1" x14ac:dyDescent="0.25">
      <c r="A44" s="43">
        <v>35</v>
      </c>
      <c r="B44" s="857"/>
      <c r="C44" s="427"/>
      <c r="D44" s="5" t="s">
        <v>137</v>
      </c>
      <c r="E44" s="2"/>
      <c r="F44" s="2"/>
      <c r="G44" s="859" t="s">
        <v>48</v>
      </c>
      <c r="H44" s="860"/>
    </row>
    <row r="45" spans="1:8" ht="30" customHeight="1" x14ac:dyDescent="0.25">
      <c r="A45" s="44">
        <v>36</v>
      </c>
      <c r="B45" s="857"/>
      <c r="C45" s="427"/>
      <c r="D45" s="5" t="s">
        <v>79</v>
      </c>
      <c r="E45" s="2"/>
      <c r="F45" s="2"/>
      <c r="G45" s="814" t="s">
        <v>44</v>
      </c>
      <c r="H45" s="815"/>
    </row>
    <row r="46" spans="1:8" ht="30.75" customHeight="1" x14ac:dyDescent="0.25">
      <c r="A46" s="43">
        <v>37</v>
      </c>
      <c r="B46" s="857"/>
      <c r="C46" s="427">
        <v>1</v>
      </c>
      <c r="D46" s="5" t="s">
        <v>68</v>
      </c>
      <c r="E46" s="2" t="s">
        <v>35</v>
      </c>
      <c r="F46" s="2">
        <v>20</v>
      </c>
      <c r="G46" s="814" t="s">
        <v>48</v>
      </c>
      <c r="H46" s="815"/>
    </row>
    <row r="47" spans="1:8" ht="27.6" x14ac:dyDescent="0.25">
      <c r="A47" s="44">
        <v>38</v>
      </c>
      <c r="B47" s="857"/>
      <c r="C47" s="427" t="s">
        <v>21</v>
      </c>
      <c r="D47" s="5" t="s">
        <v>68</v>
      </c>
      <c r="E47" s="2" t="s">
        <v>35</v>
      </c>
      <c r="F47" s="2">
        <v>25</v>
      </c>
      <c r="G47" s="814" t="s">
        <v>48</v>
      </c>
      <c r="H47" s="815"/>
    </row>
    <row r="48" spans="1:8" ht="13.8" x14ac:dyDescent="0.25">
      <c r="A48" s="43">
        <v>39</v>
      </c>
      <c r="B48" s="857"/>
      <c r="C48" s="428"/>
      <c r="D48" s="429" t="s">
        <v>81</v>
      </c>
      <c r="E48" s="20" t="s">
        <v>60</v>
      </c>
      <c r="F48" s="20">
        <v>3.5</v>
      </c>
      <c r="G48" s="814" t="s">
        <v>31</v>
      </c>
      <c r="H48" s="815"/>
    </row>
    <row r="49" spans="1:8" ht="13.8" x14ac:dyDescent="0.25">
      <c r="A49" s="44">
        <v>40</v>
      </c>
      <c r="B49" s="857"/>
      <c r="C49" s="20" t="s">
        <v>52</v>
      </c>
      <c r="D49" s="429" t="s">
        <v>83</v>
      </c>
      <c r="E49" s="20" t="s">
        <v>60</v>
      </c>
      <c r="F49" s="20">
        <v>1.5</v>
      </c>
      <c r="G49" s="814" t="s">
        <v>44</v>
      </c>
      <c r="H49" s="815"/>
    </row>
    <row r="50" spans="1:8" ht="13.8" x14ac:dyDescent="0.25">
      <c r="A50" s="43">
        <v>41</v>
      </c>
      <c r="B50" s="857"/>
      <c r="C50" s="20"/>
      <c r="D50" s="410" t="s">
        <v>41</v>
      </c>
      <c r="E50" s="2" t="s">
        <v>42</v>
      </c>
      <c r="F50" s="40">
        <v>5</v>
      </c>
      <c r="G50" s="814" t="s">
        <v>44</v>
      </c>
      <c r="H50" s="815"/>
    </row>
    <row r="51" spans="1:8" ht="13.8" x14ac:dyDescent="0.25">
      <c r="A51" s="44">
        <v>42</v>
      </c>
      <c r="B51" s="857"/>
      <c r="C51" s="20"/>
      <c r="D51" s="410" t="s">
        <v>45</v>
      </c>
      <c r="E51" s="2" t="s">
        <v>42</v>
      </c>
      <c r="F51" s="40">
        <v>5</v>
      </c>
      <c r="G51" s="814" t="s">
        <v>31</v>
      </c>
      <c r="H51" s="815"/>
    </row>
    <row r="52" spans="1:8" ht="16.5" customHeight="1" x14ac:dyDescent="0.25">
      <c r="A52" s="43">
        <v>43</v>
      </c>
      <c r="B52" s="857"/>
      <c r="C52" s="20"/>
      <c r="D52" s="1" t="s">
        <v>136</v>
      </c>
      <c r="E52" s="2"/>
      <c r="F52" s="7"/>
      <c r="G52" s="859" t="s">
        <v>31</v>
      </c>
      <c r="H52" s="860"/>
    </row>
    <row r="53" spans="1:8" ht="15" customHeight="1" x14ac:dyDescent="0.25">
      <c r="A53" s="44">
        <v>44</v>
      </c>
      <c r="B53" s="857"/>
      <c r="C53" s="20"/>
      <c r="D53" s="21" t="s">
        <v>85</v>
      </c>
      <c r="E53" s="20" t="s">
        <v>35</v>
      </c>
      <c r="F53" s="18">
        <v>11</v>
      </c>
      <c r="G53" s="814" t="s">
        <v>48</v>
      </c>
      <c r="H53" s="815"/>
    </row>
    <row r="54" spans="1:8" ht="13.8" x14ac:dyDescent="0.25">
      <c r="A54" s="43">
        <v>45</v>
      </c>
      <c r="B54" s="857"/>
      <c r="C54" s="20" t="s">
        <v>52</v>
      </c>
      <c r="D54" s="21" t="s">
        <v>51</v>
      </c>
      <c r="E54" s="20" t="s">
        <v>35</v>
      </c>
      <c r="F54" s="20" t="s">
        <v>21</v>
      </c>
      <c r="G54" s="861" t="s">
        <v>48</v>
      </c>
      <c r="H54" s="862"/>
    </row>
    <row r="55" spans="1:8" ht="14.4" thickBot="1" x14ac:dyDescent="0.3">
      <c r="A55" s="45">
        <v>46</v>
      </c>
      <c r="B55" s="858"/>
      <c r="C55" s="431"/>
      <c r="D55" s="411" t="s">
        <v>87</v>
      </c>
      <c r="E55" s="39" t="s">
        <v>35</v>
      </c>
      <c r="F55" s="39">
        <v>14</v>
      </c>
      <c r="G55" s="816" t="s">
        <v>62</v>
      </c>
      <c r="H55" s="817"/>
    </row>
    <row r="56" spans="1:8" ht="16.5" customHeight="1" x14ac:dyDescent="0.25">
      <c r="A56" s="43">
        <v>47</v>
      </c>
      <c r="B56" s="853" t="s">
        <v>88</v>
      </c>
      <c r="C56" s="432"/>
      <c r="D56" s="9" t="s">
        <v>27</v>
      </c>
      <c r="E56" s="450" t="s">
        <v>60</v>
      </c>
      <c r="F56" s="8">
        <v>23</v>
      </c>
      <c r="G56" s="818" t="s">
        <v>29</v>
      </c>
      <c r="H56" s="819"/>
    </row>
    <row r="57" spans="1:8" ht="13.8" x14ac:dyDescent="0.25">
      <c r="A57" s="44">
        <v>48</v>
      </c>
      <c r="B57" s="849"/>
      <c r="C57" s="433"/>
      <c r="D57" s="429" t="s">
        <v>83</v>
      </c>
      <c r="E57" s="20" t="s">
        <v>60</v>
      </c>
      <c r="F57" s="20">
        <v>1</v>
      </c>
      <c r="G57" s="814" t="s">
        <v>31</v>
      </c>
      <c r="H57" s="815"/>
    </row>
    <row r="58" spans="1:8" ht="27.6" x14ac:dyDescent="0.25">
      <c r="A58" s="43">
        <v>49</v>
      </c>
      <c r="B58" s="849"/>
      <c r="C58" s="433"/>
      <c r="D58" s="4" t="s">
        <v>34</v>
      </c>
      <c r="E58" s="2" t="s">
        <v>35</v>
      </c>
      <c r="F58" s="11">
        <v>92</v>
      </c>
      <c r="G58" s="814" t="s">
        <v>31</v>
      </c>
      <c r="H58" s="815"/>
    </row>
    <row r="59" spans="1:8" ht="13.8" x14ac:dyDescent="0.25">
      <c r="A59" s="44">
        <v>50</v>
      </c>
      <c r="B59" s="849"/>
      <c r="C59" s="433"/>
      <c r="D59" s="410" t="s">
        <v>41</v>
      </c>
      <c r="E59" s="2" t="s">
        <v>42</v>
      </c>
      <c r="F59" s="40">
        <v>5</v>
      </c>
      <c r="G59" s="814" t="s">
        <v>44</v>
      </c>
      <c r="H59" s="815"/>
    </row>
    <row r="60" spans="1:8" ht="13.8" x14ac:dyDescent="0.25">
      <c r="A60" s="43">
        <v>51</v>
      </c>
      <c r="B60" s="849"/>
      <c r="C60" s="433"/>
      <c r="D60" s="410" t="s">
        <v>45</v>
      </c>
      <c r="E60" s="2" t="s">
        <v>42</v>
      </c>
      <c r="F60" s="40">
        <v>5</v>
      </c>
      <c r="G60" s="814" t="s">
        <v>31</v>
      </c>
      <c r="H60" s="815"/>
    </row>
    <row r="61" spans="1:8" ht="13.8" x14ac:dyDescent="0.25">
      <c r="A61" s="44">
        <v>52</v>
      </c>
      <c r="B61" s="849"/>
      <c r="C61" s="433"/>
      <c r="D61" s="1" t="s">
        <v>136</v>
      </c>
      <c r="E61" s="2"/>
      <c r="F61" s="7"/>
      <c r="G61" s="859" t="s">
        <v>31</v>
      </c>
      <c r="H61" s="860"/>
    </row>
    <row r="62" spans="1:8" ht="15.75" customHeight="1" x14ac:dyDescent="0.25">
      <c r="A62" s="43">
        <v>53</v>
      </c>
      <c r="B62" s="849"/>
      <c r="C62" s="3"/>
      <c r="D62" s="1" t="s">
        <v>30</v>
      </c>
      <c r="E62" s="2" t="s">
        <v>60</v>
      </c>
      <c r="F62" s="2">
        <v>100</v>
      </c>
      <c r="G62" s="814" t="s">
        <v>44</v>
      </c>
      <c r="H62" s="815"/>
    </row>
    <row r="63" spans="1:8" ht="31.5" customHeight="1" thickBot="1" x14ac:dyDescent="0.3">
      <c r="A63" s="45">
        <v>54</v>
      </c>
      <c r="B63" s="850"/>
      <c r="C63" s="431"/>
      <c r="D63" s="434" t="s">
        <v>91</v>
      </c>
      <c r="E63" s="15"/>
      <c r="F63" s="435"/>
      <c r="G63" s="816" t="s">
        <v>31</v>
      </c>
      <c r="H63" s="817"/>
    </row>
    <row r="64" spans="1:8" ht="31.5" customHeight="1" x14ac:dyDescent="0.25">
      <c r="A64" s="43">
        <v>55</v>
      </c>
      <c r="B64" s="853">
        <v>218</v>
      </c>
      <c r="C64" s="436" t="s">
        <v>92</v>
      </c>
      <c r="D64" s="429" t="s">
        <v>83</v>
      </c>
      <c r="E64" s="20" t="s">
        <v>60</v>
      </c>
      <c r="F64" s="20">
        <v>6.5</v>
      </c>
      <c r="G64" s="818" t="s">
        <v>44</v>
      </c>
      <c r="H64" s="819"/>
    </row>
    <row r="65" spans="1:8" ht="30" customHeight="1" x14ac:dyDescent="0.25">
      <c r="A65" s="44">
        <v>56</v>
      </c>
      <c r="B65" s="849"/>
      <c r="C65" s="437" t="s">
        <v>94</v>
      </c>
      <c r="D65" s="438" t="s">
        <v>91</v>
      </c>
      <c r="E65" s="439"/>
      <c r="F65" s="440"/>
      <c r="G65" s="861" t="s">
        <v>31</v>
      </c>
      <c r="H65" s="862"/>
    </row>
    <row r="66" spans="1:8" ht="15" customHeight="1" x14ac:dyDescent="0.25">
      <c r="A66" s="43">
        <v>57</v>
      </c>
      <c r="B66" s="849"/>
      <c r="C66" s="441" t="s">
        <v>95</v>
      </c>
      <c r="D66" s="5" t="s">
        <v>96</v>
      </c>
      <c r="E66" s="7" t="s">
        <v>35</v>
      </c>
      <c r="F66" s="7">
        <v>1</v>
      </c>
      <c r="G66" s="814" t="s">
        <v>48</v>
      </c>
      <c r="H66" s="815"/>
    </row>
    <row r="67" spans="1:8" ht="17.25" customHeight="1" x14ac:dyDescent="0.25">
      <c r="A67" s="44">
        <v>58</v>
      </c>
      <c r="B67" s="849"/>
      <c r="C67" s="437" t="s">
        <v>94</v>
      </c>
      <c r="D67" s="438" t="s">
        <v>98</v>
      </c>
      <c r="E67" s="439" t="s">
        <v>60</v>
      </c>
      <c r="F67" s="404">
        <v>370</v>
      </c>
      <c r="G67" s="814" t="s">
        <v>48</v>
      </c>
      <c r="H67" s="815"/>
    </row>
    <row r="68" spans="1:8" ht="27.6" x14ac:dyDescent="0.25">
      <c r="A68" s="43">
        <v>59</v>
      </c>
      <c r="B68" s="849"/>
      <c r="C68" s="443" t="s">
        <v>92</v>
      </c>
      <c r="D68" s="410" t="s">
        <v>34</v>
      </c>
      <c r="E68" s="444" t="s">
        <v>35</v>
      </c>
      <c r="F68" s="445">
        <v>58</v>
      </c>
      <c r="G68" s="814" t="s">
        <v>31</v>
      </c>
      <c r="H68" s="815"/>
    </row>
    <row r="69" spans="1:8" ht="13.8" x14ac:dyDescent="0.25">
      <c r="A69" s="44">
        <v>60</v>
      </c>
      <c r="B69" s="849"/>
      <c r="C69" s="446" t="s">
        <v>100</v>
      </c>
      <c r="D69" s="1" t="s">
        <v>101</v>
      </c>
      <c r="E69" s="444" t="s">
        <v>60</v>
      </c>
      <c r="F69" s="445">
        <v>3</v>
      </c>
      <c r="G69" s="814"/>
      <c r="H69" s="815"/>
    </row>
    <row r="70" spans="1:8" ht="15" customHeight="1" x14ac:dyDescent="0.25">
      <c r="A70" s="43">
        <v>61</v>
      </c>
      <c r="B70" s="849"/>
      <c r="C70" s="446" t="s">
        <v>102</v>
      </c>
      <c r="D70" s="5" t="s">
        <v>103</v>
      </c>
      <c r="E70" s="2"/>
      <c r="F70" s="2"/>
      <c r="G70" s="859" t="s">
        <v>31</v>
      </c>
      <c r="H70" s="860"/>
    </row>
    <row r="71" spans="1:8" ht="27.6" x14ac:dyDescent="0.25">
      <c r="A71" s="44">
        <v>62</v>
      </c>
      <c r="B71" s="849"/>
      <c r="C71" s="443" t="s">
        <v>92</v>
      </c>
      <c r="D71" s="1" t="s">
        <v>27</v>
      </c>
      <c r="E71" s="2" t="s">
        <v>28</v>
      </c>
      <c r="F71" s="2">
        <v>32</v>
      </c>
      <c r="G71" s="814" t="s">
        <v>29</v>
      </c>
      <c r="H71" s="815"/>
    </row>
    <row r="72" spans="1:8" ht="13.8" x14ac:dyDescent="0.25">
      <c r="A72" s="43">
        <v>63</v>
      </c>
      <c r="B72" s="849"/>
      <c r="C72" s="446" t="s">
        <v>95</v>
      </c>
      <c r="D72" s="5" t="s">
        <v>105</v>
      </c>
      <c r="E72" s="2" t="s">
        <v>60</v>
      </c>
      <c r="F72" s="11">
        <v>102</v>
      </c>
      <c r="G72" s="814" t="s">
        <v>44</v>
      </c>
      <c r="H72" s="815"/>
    </row>
    <row r="73" spans="1:8" ht="13.8" x14ac:dyDescent="0.25">
      <c r="A73" s="44">
        <v>64</v>
      </c>
      <c r="B73" s="849"/>
      <c r="C73" s="446" t="s">
        <v>95</v>
      </c>
      <c r="D73" s="5" t="s">
        <v>107</v>
      </c>
      <c r="E73" s="2" t="s">
        <v>60</v>
      </c>
      <c r="F73" s="11">
        <v>136</v>
      </c>
      <c r="G73" s="814" t="s">
        <v>44</v>
      </c>
      <c r="H73" s="815"/>
    </row>
    <row r="74" spans="1:8" ht="16.5" customHeight="1" x14ac:dyDescent="0.25">
      <c r="A74" s="43">
        <v>65</v>
      </c>
      <c r="B74" s="849"/>
      <c r="C74" s="446" t="s">
        <v>109</v>
      </c>
      <c r="D74" s="5" t="s">
        <v>110</v>
      </c>
      <c r="E74" s="2" t="s">
        <v>60</v>
      </c>
      <c r="F74" s="11">
        <v>83</v>
      </c>
      <c r="G74" s="814" t="s">
        <v>31</v>
      </c>
      <c r="H74" s="815"/>
    </row>
    <row r="75" spans="1:8" ht="13.8" x14ac:dyDescent="0.25">
      <c r="A75" s="44">
        <v>66</v>
      </c>
      <c r="B75" s="849"/>
      <c r="C75" s="417" t="s">
        <v>109</v>
      </c>
      <c r="D75" s="5" t="s">
        <v>112</v>
      </c>
      <c r="E75" s="2" t="s">
        <v>60</v>
      </c>
      <c r="F75" s="11">
        <v>650</v>
      </c>
      <c r="G75" s="814" t="s">
        <v>44</v>
      </c>
      <c r="H75" s="815"/>
    </row>
    <row r="76" spans="1:8" ht="13.8" x14ac:dyDescent="0.25">
      <c r="A76" s="43">
        <v>67</v>
      </c>
      <c r="B76" s="849"/>
      <c r="C76" s="417" t="s">
        <v>114</v>
      </c>
      <c r="D76" s="5" t="s">
        <v>115</v>
      </c>
      <c r="E76" s="2" t="s">
        <v>60</v>
      </c>
      <c r="F76" s="11">
        <v>204</v>
      </c>
      <c r="G76" s="814" t="s">
        <v>48</v>
      </c>
      <c r="H76" s="815"/>
    </row>
    <row r="77" spans="1:8" ht="13.8" x14ac:dyDescent="0.25">
      <c r="A77" s="44">
        <v>68</v>
      </c>
      <c r="B77" s="849"/>
      <c r="C77" s="417" t="s">
        <v>114</v>
      </c>
      <c r="D77" s="5" t="s">
        <v>117</v>
      </c>
      <c r="E77" s="2" t="s">
        <v>60</v>
      </c>
      <c r="F77" s="11">
        <v>202</v>
      </c>
      <c r="G77" s="814" t="s">
        <v>48</v>
      </c>
      <c r="H77" s="815"/>
    </row>
    <row r="78" spans="1:8" ht="13.8" x14ac:dyDescent="0.25">
      <c r="A78" s="43">
        <v>69</v>
      </c>
      <c r="B78" s="849"/>
      <c r="C78" s="417" t="s">
        <v>114</v>
      </c>
      <c r="D78" s="5" t="s">
        <v>119</v>
      </c>
      <c r="E78" s="2" t="s">
        <v>60</v>
      </c>
      <c r="F78" s="11">
        <v>30</v>
      </c>
      <c r="G78" s="814" t="s">
        <v>48</v>
      </c>
      <c r="H78" s="815"/>
    </row>
    <row r="79" spans="1:8" ht="27.6" x14ac:dyDescent="0.25">
      <c r="A79" s="44">
        <v>70</v>
      </c>
      <c r="B79" s="849"/>
      <c r="C79" s="417" t="s">
        <v>100</v>
      </c>
      <c r="D79" s="5" t="s">
        <v>121</v>
      </c>
      <c r="E79" s="2" t="s">
        <v>60</v>
      </c>
      <c r="F79" s="11">
        <v>10</v>
      </c>
      <c r="G79" s="814" t="s">
        <v>62</v>
      </c>
      <c r="H79" s="815"/>
    </row>
    <row r="80" spans="1:8" ht="29.25" customHeight="1" x14ac:dyDescent="0.25">
      <c r="A80" s="43">
        <v>71</v>
      </c>
      <c r="B80" s="854"/>
      <c r="C80" s="417" t="s">
        <v>102</v>
      </c>
      <c r="D80" s="5" t="s">
        <v>122</v>
      </c>
      <c r="E80" s="2" t="s">
        <v>60</v>
      </c>
      <c r="F80" s="11">
        <v>22</v>
      </c>
      <c r="G80" s="814" t="s">
        <v>62</v>
      </c>
      <c r="H80" s="815"/>
    </row>
    <row r="81" spans="1:8" ht="30" customHeight="1" x14ac:dyDescent="0.25">
      <c r="A81" s="44">
        <v>72</v>
      </c>
      <c r="B81" s="854"/>
      <c r="C81" s="443" t="s">
        <v>92</v>
      </c>
      <c r="D81" s="1" t="s">
        <v>136</v>
      </c>
      <c r="E81" s="2"/>
      <c r="F81" s="7"/>
      <c r="G81" s="859" t="s">
        <v>31</v>
      </c>
      <c r="H81" s="860"/>
    </row>
    <row r="82" spans="1:8" ht="29.25" customHeight="1" x14ac:dyDescent="0.25">
      <c r="A82" s="43">
        <v>73</v>
      </c>
      <c r="B82" s="854"/>
      <c r="C82" s="443" t="s">
        <v>92</v>
      </c>
      <c r="D82" s="1" t="s">
        <v>76</v>
      </c>
      <c r="E82" s="2" t="s">
        <v>28</v>
      </c>
      <c r="F82" s="11">
        <v>217</v>
      </c>
      <c r="G82" s="814" t="s">
        <v>31</v>
      </c>
      <c r="H82" s="815"/>
    </row>
    <row r="83" spans="1:8" ht="27.6" x14ac:dyDescent="0.25">
      <c r="A83" s="44">
        <v>74</v>
      </c>
      <c r="B83" s="854"/>
      <c r="C83" s="443" t="s">
        <v>92</v>
      </c>
      <c r="D83" s="1" t="s">
        <v>30</v>
      </c>
      <c r="E83" s="2" t="s">
        <v>28</v>
      </c>
      <c r="F83" s="11">
        <v>100</v>
      </c>
      <c r="G83" s="814" t="s">
        <v>44</v>
      </c>
      <c r="H83" s="815"/>
    </row>
    <row r="84" spans="1:8" ht="13.8" x14ac:dyDescent="0.25">
      <c r="A84" s="43">
        <v>75</v>
      </c>
      <c r="B84" s="854"/>
      <c r="C84" s="443"/>
      <c r="D84" s="410" t="s">
        <v>41</v>
      </c>
      <c r="E84" s="2" t="s">
        <v>42</v>
      </c>
      <c r="F84" s="40">
        <v>10</v>
      </c>
      <c r="G84" s="814" t="s">
        <v>44</v>
      </c>
      <c r="H84" s="815"/>
    </row>
    <row r="85" spans="1:8" ht="13.8" x14ac:dyDescent="0.25">
      <c r="A85" s="44">
        <v>76</v>
      </c>
      <c r="B85" s="854"/>
      <c r="C85" s="443"/>
      <c r="D85" s="410" t="s">
        <v>45</v>
      </c>
      <c r="E85" s="2" t="s">
        <v>42</v>
      </c>
      <c r="F85" s="40">
        <v>10</v>
      </c>
      <c r="G85" s="814" t="s">
        <v>31</v>
      </c>
      <c r="H85" s="815"/>
    </row>
    <row r="86" spans="1:8" ht="13.8" x14ac:dyDescent="0.25">
      <c r="A86" s="43">
        <v>77</v>
      </c>
      <c r="B86" s="854"/>
      <c r="C86" s="443" t="s">
        <v>109</v>
      </c>
      <c r="D86" s="35" t="s">
        <v>125</v>
      </c>
      <c r="E86" s="444" t="s">
        <v>60</v>
      </c>
      <c r="F86" s="445">
        <v>45</v>
      </c>
      <c r="G86" s="814" t="s">
        <v>48</v>
      </c>
      <c r="H86" s="815"/>
    </row>
    <row r="87" spans="1:8" ht="29.25" customHeight="1" x14ac:dyDescent="0.25">
      <c r="A87" s="44">
        <v>78</v>
      </c>
      <c r="B87" s="854"/>
      <c r="C87" s="443" t="s">
        <v>92</v>
      </c>
      <c r="D87" s="410" t="s">
        <v>126</v>
      </c>
      <c r="E87" s="444"/>
      <c r="F87" s="445"/>
      <c r="G87" s="814" t="s">
        <v>62</v>
      </c>
      <c r="H87" s="815"/>
    </row>
    <row r="88" spans="1:8" ht="28.2" thickBot="1" x14ac:dyDescent="0.3">
      <c r="A88" s="45">
        <v>79</v>
      </c>
      <c r="B88" s="855"/>
      <c r="C88" s="448" t="s">
        <v>92</v>
      </c>
      <c r="D88" s="411" t="s">
        <v>87</v>
      </c>
      <c r="E88" s="39" t="s">
        <v>35</v>
      </c>
      <c r="F88" s="39">
        <v>18</v>
      </c>
      <c r="G88" s="816" t="s">
        <v>127</v>
      </c>
      <c r="H88" s="817"/>
    </row>
    <row r="89" spans="1:8" s="30" customFormat="1" ht="16.8" x14ac:dyDescent="0.25">
      <c r="A89" s="22"/>
      <c r="B89" s="25"/>
      <c r="C89" s="22"/>
      <c r="D89" s="48"/>
      <c r="E89" s="22"/>
      <c r="F89" s="47"/>
      <c r="G89" s="22"/>
      <c r="H89" s="22"/>
    </row>
  </sheetData>
  <mergeCells count="95">
    <mergeCell ref="A2:F2"/>
    <mergeCell ref="A3:F3"/>
    <mergeCell ref="A4:F4"/>
    <mergeCell ref="A6:A8"/>
    <mergeCell ref="B6:B8"/>
    <mergeCell ref="C6:C8"/>
    <mergeCell ref="D6:D8"/>
    <mergeCell ref="E6:E8"/>
    <mergeCell ref="F6:F8"/>
    <mergeCell ref="G6:H8"/>
    <mergeCell ref="G9:H9"/>
    <mergeCell ref="B10:B20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B21:B36"/>
    <mergeCell ref="G21:H21"/>
    <mergeCell ref="G22:H22"/>
    <mergeCell ref="G23:H23"/>
    <mergeCell ref="G24:H24"/>
    <mergeCell ref="G25:H25"/>
    <mergeCell ref="G31:H31"/>
    <mergeCell ref="G26:H26"/>
    <mergeCell ref="G27:H27"/>
    <mergeCell ref="G28:H28"/>
    <mergeCell ref="G29:H29"/>
    <mergeCell ref="G30:H30"/>
    <mergeCell ref="G32:H32"/>
    <mergeCell ref="G33:H33"/>
    <mergeCell ref="G34:H34"/>
    <mergeCell ref="G35:H35"/>
    <mergeCell ref="G36:H36"/>
    <mergeCell ref="G52:H52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3:H53"/>
    <mergeCell ref="G54:H54"/>
    <mergeCell ref="G55:H55"/>
    <mergeCell ref="B56:B63"/>
    <mergeCell ref="G56:H56"/>
    <mergeCell ref="G57:H57"/>
    <mergeCell ref="G58:H58"/>
    <mergeCell ref="G59:H59"/>
    <mergeCell ref="G60:H60"/>
    <mergeCell ref="G61:H61"/>
    <mergeCell ref="B37:B55"/>
    <mergeCell ref="G37:H37"/>
    <mergeCell ref="G38:H38"/>
    <mergeCell ref="G39:H39"/>
    <mergeCell ref="G40:H40"/>
    <mergeCell ref="G76:H76"/>
    <mergeCell ref="G62:H62"/>
    <mergeCell ref="G63:H63"/>
    <mergeCell ref="B64:B88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88:H88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="85" zoomScaleNormal="85" workbookViewId="0">
      <selection sqref="A1:K50"/>
    </sheetView>
  </sheetViews>
  <sheetFormatPr defaultRowHeight="13.2" x14ac:dyDescent="0.25"/>
  <cols>
    <col min="4" max="4" width="34.33203125" customWidth="1"/>
    <col min="8" max="8" width="13.6640625" customWidth="1"/>
    <col min="9" max="9" width="13.88671875" customWidth="1"/>
  </cols>
  <sheetData>
    <row r="1" spans="1:11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  <c r="K1" s="23"/>
    </row>
    <row r="2" spans="1:11" ht="16.8" x14ac:dyDescent="0.25">
      <c r="A2" s="22"/>
      <c r="B2" s="23"/>
      <c r="C2" s="23" t="s">
        <v>138</v>
      </c>
      <c r="D2" s="23"/>
      <c r="E2" s="22"/>
      <c r="F2" s="22"/>
      <c r="G2" s="22"/>
      <c r="H2" s="23"/>
      <c r="I2" s="22"/>
      <c r="J2" s="23"/>
      <c r="K2" s="23"/>
    </row>
    <row r="3" spans="1:11" ht="16.8" x14ac:dyDescent="0.25">
      <c r="A3" s="22"/>
      <c r="B3" s="23"/>
      <c r="C3" s="23" t="s">
        <v>139</v>
      </c>
      <c r="D3" s="23"/>
      <c r="E3" s="22"/>
      <c r="F3" s="22"/>
      <c r="G3" s="22"/>
      <c r="H3" s="23"/>
      <c r="I3" s="22"/>
      <c r="J3" s="23"/>
      <c r="K3" s="23"/>
    </row>
    <row r="4" spans="1:11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  <c r="K4" s="23"/>
    </row>
    <row r="5" spans="1:11" ht="16.8" x14ac:dyDescent="0.25">
      <c r="A5" s="22"/>
      <c r="B5" s="23"/>
      <c r="C5" s="23" t="s">
        <v>140</v>
      </c>
      <c r="D5" s="23"/>
      <c r="E5" s="22"/>
      <c r="F5" s="22"/>
      <c r="G5" s="22"/>
      <c r="H5" s="23"/>
      <c r="I5" s="22"/>
      <c r="J5" s="23"/>
      <c r="K5" s="23"/>
    </row>
    <row r="6" spans="1:11" x14ac:dyDescent="0.25">
      <c r="A6" s="405"/>
      <c r="E6" s="405"/>
      <c r="F6" s="405"/>
      <c r="G6" s="405"/>
      <c r="I6" s="405"/>
    </row>
    <row r="7" spans="1:11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1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1" ht="16.8" x14ac:dyDescent="0.25">
      <c r="A9" s="834" t="s">
        <v>141</v>
      </c>
      <c r="B9" s="834"/>
      <c r="C9" s="834"/>
      <c r="D9" s="834"/>
      <c r="E9" s="834"/>
      <c r="F9" s="834"/>
      <c r="G9" s="834"/>
      <c r="H9" s="834"/>
      <c r="I9" s="834"/>
    </row>
    <row r="10" spans="1:11" ht="13.8" thickBot="1" x14ac:dyDescent="0.3">
      <c r="A10" s="405"/>
      <c r="E10" s="405"/>
      <c r="F10" s="405"/>
      <c r="G10" s="405"/>
      <c r="I10" s="405"/>
    </row>
    <row r="11" spans="1:11" ht="13.95" customHeight="1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20" t="s">
        <v>16</v>
      </c>
      <c r="K11" s="821"/>
    </row>
    <row r="12" spans="1:11" ht="13.2" customHeight="1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22"/>
      <c r="K12" s="823"/>
    </row>
    <row r="13" spans="1:11" ht="13.95" customHeight="1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24"/>
      <c r="K13" s="825"/>
    </row>
    <row r="14" spans="1:11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828">
        <v>10</v>
      </c>
      <c r="K14" s="829"/>
    </row>
    <row r="15" spans="1:11" ht="16.8" x14ac:dyDescent="0.25">
      <c r="A15" s="43">
        <v>1</v>
      </c>
      <c r="B15" s="848" t="s">
        <v>25</v>
      </c>
      <c r="C15" s="8" t="s">
        <v>26</v>
      </c>
      <c r="D15" s="9" t="s">
        <v>27</v>
      </c>
      <c r="E15" s="8" t="s">
        <v>28</v>
      </c>
      <c r="F15" s="60">
        <v>53</v>
      </c>
      <c r="G15" s="8"/>
      <c r="H15" s="55">
        <v>31800</v>
      </c>
      <c r="I15" s="55">
        <v>0</v>
      </c>
      <c r="J15" s="830" t="s">
        <v>29</v>
      </c>
      <c r="K15" s="831"/>
    </row>
    <row r="16" spans="1:11" ht="16.8" x14ac:dyDescent="0.25">
      <c r="A16" s="44">
        <v>2</v>
      </c>
      <c r="B16" s="849"/>
      <c r="C16" s="2"/>
      <c r="D16" s="1" t="s">
        <v>30</v>
      </c>
      <c r="E16" s="2" t="s">
        <v>28</v>
      </c>
      <c r="F16" s="51">
        <v>100</v>
      </c>
      <c r="G16" s="2"/>
      <c r="H16" s="56">
        <v>88000</v>
      </c>
      <c r="I16" s="56">
        <v>0</v>
      </c>
      <c r="J16" s="832" t="s">
        <v>31</v>
      </c>
      <c r="K16" s="833"/>
    </row>
    <row r="17" spans="1:11" ht="124.2" x14ac:dyDescent="0.25">
      <c r="A17" s="43">
        <v>3</v>
      </c>
      <c r="B17" s="849"/>
      <c r="C17" s="2" t="s">
        <v>26</v>
      </c>
      <c r="D17" s="1" t="s">
        <v>32</v>
      </c>
      <c r="E17" s="2" t="s">
        <v>28</v>
      </c>
      <c r="F17" s="51">
        <v>425.4</v>
      </c>
      <c r="G17" s="407" t="s">
        <v>33</v>
      </c>
      <c r="H17" s="56">
        <v>6600</v>
      </c>
      <c r="I17" s="56">
        <v>8508</v>
      </c>
      <c r="J17" s="814" t="s">
        <v>31</v>
      </c>
      <c r="K17" s="815"/>
    </row>
    <row r="18" spans="1:11" ht="57" customHeight="1" x14ac:dyDescent="0.25">
      <c r="A18" s="44">
        <v>4</v>
      </c>
      <c r="B18" s="849"/>
      <c r="C18" s="3"/>
      <c r="D18" s="4" t="s">
        <v>34</v>
      </c>
      <c r="E18" s="2" t="s">
        <v>35</v>
      </c>
      <c r="F18" s="51">
        <v>88</v>
      </c>
      <c r="G18" s="408" t="s">
        <v>36</v>
      </c>
      <c r="H18" s="56">
        <v>1320</v>
      </c>
      <c r="I18" s="56">
        <v>2640</v>
      </c>
      <c r="J18" s="814" t="s">
        <v>31</v>
      </c>
      <c r="K18" s="815"/>
    </row>
    <row r="19" spans="1:11" ht="68.400000000000006" customHeight="1" x14ac:dyDescent="0.25">
      <c r="A19" s="43">
        <v>5</v>
      </c>
      <c r="B19" s="849"/>
      <c r="C19" s="3"/>
      <c r="D19" s="4" t="s">
        <v>37</v>
      </c>
      <c r="E19" s="2" t="s">
        <v>35</v>
      </c>
      <c r="F19" s="61" t="s">
        <v>38</v>
      </c>
      <c r="G19" s="409" t="s">
        <v>39</v>
      </c>
      <c r="H19" s="56">
        <v>400</v>
      </c>
      <c r="I19" s="56">
        <v>540</v>
      </c>
      <c r="J19" s="814" t="s">
        <v>31</v>
      </c>
      <c r="K19" s="815"/>
    </row>
    <row r="20" spans="1:11" ht="28.2" customHeight="1" x14ac:dyDescent="0.25">
      <c r="A20" s="43">
        <v>6</v>
      </c>
      <c r="B20" s="849"/>
      <c r="C20" s="3"/>
      <c r="D20" s="5" t="s">
        <v>40</v>
      </c>
      <c r="E20" s="2"/>
      <c r="F20" s="62"/>
      <c r="G20" s="12"/>
      <c r="H20" s="56">
        <v>1500</v>
      </c>
      <c r="I20" s="56">
        <v>1000</v>
      </c>
      <c r="J20" s="814" t="s">
        <v>31</v>
      </c>
      <c r="K20" s="815"/>
    </row>
    <row r="21" spans="1:11" ht="27" customHeight="1" x14ac:dyDescent="0.25">
      <c r="A21" s="44">
        <v>7</v>
      </c>
      <c r="B21" s="849"/>
      <c r="C21" s="3"/>
      <c r="D21" s="410" t="s">
        <v>41</v>
      </c>
      <c r="E21" s="2" t="s">
        <v>42</v>
      </c>
      <c r="F21" s="63">
        <v>5</v>
      </c>
      <c r="G21" s="409" t="s">
        <v>43</v>
      </c>
      <c r="H21" s="57">
        <v>7000</v>
      </c>
      <c r="I21" s="57">
        <v>0</v>
      </c>
      <c r="J21" s="814" t="s">
        <v>44</v>
      </c>
      <c r="K21" s="815"/>
    </row>
    <row r="22" spans="1:11" ht="14.4" customHeight="1" x14ac:dyDescent="0.25">
      <c r="A22" s="43">
        <v>8</v>
      </c>
      <c r="B22" s="849"/>
      <c r="C22" s="3"/>
      <c r="D22" s="410" t="s">
        <v>45</v>
      </c>
      <c r="E22" s="2" t="s">
        <v>42</v>
      </c>
      <c r="F22" s="63">
        <v>5</v>
      </c>
      <c r="G22" s="409" t="s">
        <v>46</v>
      </c>
      <c r="H22" s="57">
        <v>3500</v>
      </c>
      <c r="I22" s="57">
        <v>0</v>
      </c>
      <c r="J22" s="814" t="s">
        <v>31</v>
      </c>
      <c r="K22" s="815"/>
    </row>
    <row r="23" spans="1:11" ht="13.8" x14ac:dyDescent="0.25">
      <c r="A23" s="44">
        <v>9</v>
      </c>
      <c r="B23" s="849"/>
      <c r="C23" s="2"/>
      <c r="D23" s="35" t="s">
        <v>47</v>
      </c>
      <c r="E23" s="2"/>
      <c r="F23" s="63"/>
      <c r="G23" s="41"/>
      <c r="H23" s="57">
        <v>25000</v>
      </c>
      <c r="I23" s="57">
        <v>0</v>
      </c>
      <c r="J23" s="814" t="s">
        <v>48</v>
      </c>
      <c r="K23" s="815"/>
    </row>
    <row r="24" spans="1:11" ht="26.4" x14ac:dyDescent="0.25">
      <c r="A24" s="43">
        <v>10</v>
      </c>
      <c r="B24" s="849"/>
      <c r="C24" s="52" t="s">
        <v>26</v>
      </c>
      <c r="D24" s="35" t="s">
        <v>142</v>
      </c>
      <c r="E24" s="2" t="s">
        <v>35</v>
      </c>
      <c r="F24" s="63">
        <v>2</v>
      </c>
      <c r="G24" s="41" t="s">
        <v>143</v>
      </c>
      <c r="H24" s="57">
        <v>500</v>
      </c>
      <c r="I24" s="57">
        <v>360</v>
      </c>
      <c r="J24" s="814" t="s">
        <v>29</v>
      </c>
      <c r="K24" s="815"/>
    </row>
    <row r="25" spans="1:11" ht="13.8" x14ac:dyDescent="0.25">
      <c r="A25" s="43">
        <v>11</v>
      </c>
      <c r="B25" s="849"/>
      <c r="C25" s="2">
        <v>2</v>
      </c>
      <c r="D25" s="1" t="s">
        <v>144</v>
      </c>
      <c r="E25" s="2"/>
      <c r="F25" s="61"/>
      <c r="G25" s="409"/>
      <c r="H25" s="56">
        <v>2000</v>
      </c>
      <c r="I25" s="56">
        <v>3000</v>
      </c>
      <c r="J25" s="814" t="s">
        <v>31</v>
      </c>
      <c r="K25" s="815"/>
    </row>
    <row r="26" spans="1:11" ht="14.4" thickBot="1" x14ac:dyDescent="0.3">
      <c r="A26" s="45">
        <v>12</v>
      </c>
      <c r="B26" s="850"/>
      <c r="C26" s="39" t="s">
        <v>26</v>
      </c>
      <c r="D26" s="411" t="s">
        <v>51</v>
      </c>
      <c r="E26" s="39" t="s">
        <v>35</v>
      </c>
      <c r="F26" s="451">
        <v>2</v>
      </c>
      <c r="G26" s="17"/>
      <c r="H26" s="58">
        <v>0</v>
      </c>
      <c r="I26" s="58">
        <v>0</v>
      </c>
      <c r="J26" s="816" t="s">
        <v>48</v>
      </c>
      <c r="K26" s="817"/>
    </row>
    <row r="27" spans="1:11" ht="16.8" x14ac:dyDescent="0.25">
      <c r="A27" s="43">
        <v>13</v>
      </c>
      <c r="B27" s="863">
        <v>238</v>
      </c>
      <c r="C27" s="53" t="s">
        <v>52</v>
      </c>
      <c r="D27" s="9" t="s">
        <v>27</v>
      </c>
      <c r="E27" s="8" t="s">
        <v>28</v>
      </c>
      <c r="F27" s="64">
        <v>34</v>
      </c>
      <c r="G27" s="54"/>
      <c r="H27" s="55">
        <v>20400</v>
      </c>
      <c r="I27" s="55">
        <v>0</v>
      </c>
      <c r="J27" s="818" t="s">
        <v>29</v>
      </c>
      <c r="K27" s="819"/>
    </row>
    <row r="28" spans="1:11" ht="69" customHeight="1" x14ac:dyDescent="0.25">
      <c r="A28" s="44">
        <v>14</v>
      </c>
      <c r="B28" s="851"/>
      <c r="C28" s="414"/>
      <c r="D28" s="4" t="s">
        <v>34</v>
      </c>
      <c r="E28" s="2" t="s">
        <v>35</v>
      </c>
      <c r="F28" s="61">
        <v>107</v>
      </c>
      <c r="G28" s="409" t="s">
        <v>54</v>
      </c>
      <c r="H28" s="56">
        <v>1200</v>
      </c>
      <c r="I28" s="56">
        <v>3210</v>
      </c>
      <c r="J28" s="814" t="s">
        <v>31</v>
      </c>
      <c r="K28" s="815"/>
    </row>
    <row r="29" spans="1:11" ht="30.6" customHeight="1" x14ac:dyDescent="0.25">
      <c r="A29" s="43">
        <v>15</v>
      </c>
      <c r="B29" s="851"/>
      <c r="C29" s="414">
        <v>3</v>
      </c>
      <c r="D29" s="4" t="s">
        <v>145</v>
      </c>
      <c r="E29" s="2" t="s">
        <v>35</v>
      </c>
      <c r="F29" s="61" t="s">
        <v>55</v>
      </c>
      <c r="G29" s="409"/>
      <c r="H29" s="56">
        <v>42000</v>
      </c>
      <c r="I29" s="56">
        <v>2100</v>
      </c>
      <c r="J29" s="814" t="s">
        <v>31</v>
      </c>
      <c r="K29" s="815"/>
    </row>
    <row r="30" spans="1:11" ht="30" customHeight="1" x14ac:dyDescent="0.25">
      <c r="A30" s="43">
        <v>16</v>
      </c>
      <c r="B30" s="851"/>
      <c r="C30" s="414"/>
      <c r="D30" s="4" t="s">
        <v>40</v>
      </c>
      <c r="E30" s="7"/>
      <c r="F30" s="452"/>
      <c r="G30" s="415"/>
      <c r="H30" s="56">
        <v>1650</v>
      </c>
      <c r="I30" s="56">
        <v>1000</v>
      </c>
      <c r="J30" s="814" t="s">
        <v>31</v>
      </c>
      <c r="K30" s="815"/>
    </row>
    <row r="31" spans="1:11" ht="124.2" x14ac:dyDescent="0.25">
      <c r="A31" s="44">
        <v>17</v>
      </c>
      <c r="B31" s="851"/>
      <c r="C31" s="416"/>
      <c r="D31" s="1" t="s">
        <v>57</v>
      </c>
      <c r="E31" s="2" t="s">
        <v>28</v>
      </c>
      <c r="F31" s="61">
        <v>35.6</v>
      </c>
      <c r="G31" s="413" t="s">
        <v>58</v>
      </c>
      <c r="H31" s="56">
        <v>1000</v>
      </c>
      <c r="I31" s="56">
        <v>712</v>
      </c>
      <c r="J31" s="814" t="s">
        <v>44</v>
      </c>
      <c r="K31" s="815"/>
    </row>
    <row r="32" spans="1:11" ht="16.8" x14ac:dyDescent="0.25">
      <c r="A32" s="43">
        <v>18</v>
      </c>
      <c r="B32" s="851"/>
      <c r="C32" s="417"/>
      <c r="D32" s="1" t="s">
        <v>30</v>
      </c>
      <c r="E32" s="2" t="s">
        <v>28</v>
      </c>
      <c r="F32" s="62">
        <v>100</v>
      </c>
      <c r="G32" s="415" t="s">
        <v>63</v>
      </c>
      <c r="H32" s="56">
        <v>88000</v>
      </c>
      <c r="I32" s="56">
        <v>0</v>
      </c>
      <c r="J32" s="814" t="s">
        <v>44</v>
      </c>
      <c r="K32" s="815"/>
    </row>
    <row r="33" spans="1:11" ht="13.8" x14ac:dyDescent="0.25">
      <c r="A33" s="44">
        <v>19</v>
      </c>
      <c r="B33" s="851"/>
      <c r="C33" s="418"/>
      <c r="D33" s="35" t="s">
        <v>47</v>
      </c>
      <c r="E33" s="2"/>
      <c r="F33" s="63"/>
      <c r="G33" s="41"/>
      <c r="H33" s="57">
        <v>25000</v>
      </c>
      <c r="I33" s="57">
        <v>0</v>
      </c>
      <c r="J33" s="814" t="s">
        <v>48</v>
      </c>
      <c r="K33" s="815"/>
    </row>
    <row r="34" spans="1:11" ht="27.6" customHeight="1" x14ac:dyDescent="0.25">
      <c r="A34" s="43">
        <v>20</v>
      </c>
      <c r="B34" s="851"/>
      <c r="C34" s="418"/>
      <c r="D34" s="410" t="s">
        <v>41</v>
      </c>
      <c r="E34" s="2" t="s">
        <v>42</v>
      </c>
      <c r="F34" s="63">
        <v>5</v>
      </c>
      <c r="G34" s="409" t="s">
        <v>43</v>
      </c>
      <c r="H34" s="57">
        <v>7000</v>
      </c>
      <c r="I34" s="57">
        <v>0</v>
      </c>
      <c r="J34" s="814" t="s">
        <v>44</v>
      </c>
      <c r="K34" s="815"/>
    </row>
    <row r="35" spans="1:11" ht="13.95" customHeight="1" x14ac:dyDescent="0.25">
      <c r="A35" s="43">
        <v>21</v>
      </c>
      <c r="B35" s="851"/>
      <c r="C35" s="418"/>
      <c r="D35" s="410" t="s">
        <v>45</v>
      </c>
      <c r="E35" s="2" t="s">
        <v>42</v>
      </c>
      <c r="F35" s="63">
        <v>5</v>
      </c>
      <c r="G35" s="409" t="s">
        <v>46</v>
      </c>
      <c r="H35" s="57">
        <v>3500</v>
      </c>
      <c r="I35" s="57">
        <v>0</v>
      </c>
      <c r="J35" s="814" t="s">
        <v>31</v>
      </c>
      <c r="K35" s="815"/>
    </row>
    <row r="36" spans="1:11" ht="28.95" customHeight="1" x14ac:dyDescent="0.25">
      <c r="A36" s="44">
        <v>22</v>
      </c>
      <c r="B36" s="851"/>
      <c r="C36" s="418">
        <v>1</v>
      </c>
      <c r="D36" s="4" t="s">
        <v>145</v>
      </c>
      <c r="E36" s="2" t="s">
        <v>35</v>
      </c>
      <c r="F36" s="63">
        <v>2</v>
      </c>
      <c r="G36" s="420"/>
      <c r="H36" s="57">
        <v>3400</v>
      </c>
      <c r="I36" s="57">
        <v>200</v>
      </c>
      <c r="J36" s="814" t="s">
        <v>44</v>
      </c>
      <c r="K36" s="815"/>
    </row>
    <row r="37" spans="1:11" ht="105.6" x14ac:dyDescent="0.25">
      <c r="A37" s="43">
        <v>23</v>
      </c>
      <c r="B37" s="851"/>
      <c r="C37" s="52" t="s">
        <v>26</v>
      </c>
      <c r="D37" s="421" t="s">
        <v>146</v>
      </c>
      <c r="E37" s="2" t="s">
        <v>28</v>
      </c>
      <c r="F37" s="63">
        <v>40</v>
      </c>
      <c r="G37" s="422" t="s">
        <v>70</v>
      </c>
      <c r="H37" s="57">
        <v>800</v>
      </c>
      <c r="I37" s="57">
        <v>4800</v>
      </c>
      <c r="J37" s="814" t="s">
        <v>48</v>
      </c>
      <c r="K37" s="815"/>
    </row>
    <row r="38" spans="1:11" ht="13.8" x14ac:dyDescent="0.25">
      <c r="A38" s="44">
        <v>24</v>
      </c>
      <c r="B38" s="866"/>
      <c r="C38" s="453" t="s">
        <v>19</v>
      </c>
      <c r="D38" s="421" t="s">
        <v>147</v>
      </c>
      <c r="E38" s="2" t="s">
        <v>148</v>
      </c>
      <c r="F38" s="63"/>
      <c r="G38" s="422"/>
      <c r="H38" s="57">
        <v>2000</v>
      </c>
      <c r="I38" s="57">
        <v>5000</v>
      </c>
      <c r="J38" s="814" t="s">
        <v>48</v>
      </c>
      <c r="K38" s="815"/>
    </row>
    <row r="39" spans="1:11" ht="26.4" x14ac:dyDescent="0.25">
      <c r="A39" s="43">
        <v>25</v>
      </c>
      <c r="B39" s="866"/>
      <c r="C39" s="52" t="s">
        <v>52</v>
      </c>
      <c r="D39" s="35" t="s">
        <v>142</v>
      </c>
      <c r="E39" s="2" t="s">
        <v>35</v>
      </c>
      <c r="F39" s="63">
        <v>3</v>
      </c>
      <c r="G39" s="41" t="s">
        <v>149</v>
      </c>
      <c r="H39" s="57">
        <v>750</v>
      </c>
      <c r="I39" s="57">
        <v>540</v>
      </c>
      <c r="J39" s="814" t="s">
        <v>29</v>
      </c>
      <c r="K39" s="815"/>
    </row>
    <row r="40" spans="1:11" ht="41.4" x14ac:dyDescent="0.25">
      <c r="A40" s="43">
        <v>26</v>
      </c>
      <c r="B40" s="851"/>
      <c r="C40" s="50"/>
      <c r="D40" s="421" t="s">
        <v>150</v>
      </c>
      <c r="E40" s="2" t="s">
        <v>28</v>
      </c>
      <c r="F40" s="63">
        <v>25</v>
      </c>
      <c r="G40" s="422"/>
      <c r="H40" s="57">
        <v>1000</v>
      </c>
      <c r="I40" s="57">
        <v>875</v>
      </c>
      <c r="J40" s="814" t="s">
        <v>48</v>
      </c>
      <c r="K40" s="815"/>
    </row>
    <row r="41" spans="1:11" ht="14.4" thickBot="1" x14ac:dyDescent="0.3">
      <c r="A41" s="45">
        <v>27</v>
      </c>
      <c r="B41" s="852"/>
      <c r="C41" s="423" t="s">
        <v>52</v>
      </c>
      <c r="D41" s="411" t="s">
        <v>51</v>
      </c>
      <c r="E41" s="39" t="s">
        <v>35</v>
      </c>
      <c r="F41" s="454" t="s">
        <v>21</v>
      </c>
      <c r="G41" s="17"/>
      <c r="H41" s="58">
        <v>0</v>
      </c>
      <c r="I41" s="58">
        <v>0</v>
      </c>
      <c r="J41" s="816" t="s">
        <v>48</v>
      </c>
      <c r="K41" s="817"/>
    </row>
    <row r="42" spans="1:11" ht="27.6" x14ac:dyDescent="0.25">
      <c r="A42" s="43">
        <v>28</v>
      </c>
      <c r="B42" s="863">
        <v>240</v>
      </c>
      <c r="C42" s="455"/>
      <c r="D42" s="456" t="s">
        <v>151</v>
      </c>
      <c r="E42" s="8" t="s">
        <v>35</v>
      </c>
      <c r="F42" s="60">
        <v>2</v>
      </c>
      <c r="G42" s="456" t="s">
        <v>152</v>
      </c>
      <c r="H42" s="55">
        <v>400</v>
      </c>
      <c r="I42" s="55">
        <v>2000</v>
      </c>
      <c r="J42" s="864" t="s">
        <v>31</v>
      </c>
      <c r="K42" s="865"/>
    </row>
    <row r="43" spans="1:11" ht="124.2" x14ac:dyDescent="0.25">
      <c r="A43" s="44">
        <v>29</v>
      </c>
      <c r="B43" s="851"/>
      <c r="C43" s="457"/>
      <c r="D43" s="5" t="s">
        <v>153</v>
      </c>
      <c r="E43" s="2" t="s">
        <v>28</v>
      </c>
      <c r="F43" s="51">
        <v>175.47</v>
      </c>
      <c r="G43" s="413" t="s">
        <v>154</v>
      </c>
      <c r="H43" s="56">
        <v>4000</v>
      </c>
      <c r="I43" s="56">
        <v>3509.4</v>
      </c>
      <c r="J43" s="859" t="s">
        <v>31</v>
      </c>
      <c r="K43" s="860"/>
    </row>
    <row r="44" spans="1:11" ht="27.6" x14ac:dyDescent="0.25">
      <c r="A44" s="43">
        <v>30</v>
      </c>
      <c r="B44" s="851"/>
      <c r="C44" s="457"/>
      <c r="D44" s="4" t="s">
        <v>145</v>
      </c>
      <c r="E44" s="2" t="s">
        <v>35</v>
      </c>
      <c r="F44" s="51">
        <v>67</v>
      </c>
      <c r="G44" s="2"/>
      <c r="H44" s="56">
        <v>134000</v>
      </c>
      <c r="I44" s="56">
        <v>6700</v>
      </c>
      <c r="J44" s="859" t="s">
        <v>29</v>
      </c>
      <c r="K44" s="860"/>
    </row>
    <row r="45" spans="1:11" ht="13.8" x14ac:dyDescent="0.25">
      <c r="A45" s="43">
        <v>31</v>
      </c>
      <c r="B45" s="851"/>
      <c r="C45" s="457"/>
      <c r="D45" s="1" t="s">
        <v>155</v>
      </c>
      <c r="E45" s="2" t="s">
        <v>35</v>
      </c>
      <c r="F45" s="51">
        <v>20</v>
      </c>
      <c r="G45" s="2"/>
      <c r="H45" s="56">
        <v>6000</v>
      </c>
      <c r="I45" s="56">
        <v>6000</v>
      </c>
      <c r="J45" s="859" t="s">
        <v>62</v>
      </c>
      <c r="K45" s="860"/>
    </row>
    <row r="46" spans="1:11" ht="55.8" thickBot="1" x14ac:dyDescent="0.3">
      <c r="A46" s="45">
        <v>32</v>
      </c>
      <c r="B46" s="852"/>
      <c r="C46" s="458">
        <v>1</v>
      </c>
      <c r="D46" s="459" t="s">
        <v>83</v>
      </c>
      <c r="E46" s="460" t="s">
        <v>60</v>
      </c>
      <c r="F46" s="461">
        <v>3</v>
      </c>
      <c r="G46" s="462" t="s">
        <v>156</v>
      </c>
      <c r="H46" s="59">
        <v>1800</v>
      </c>
      <c r="I46" s="59">
        <v>1200</v>
      </c>
      <c r="J46" s="816" t="s">
        <v>31</v>
      </c>
      <c r="K46" s="817"/>
    </row>
    <row r="47" spans="1:11" ht="19.95" customHeight="1" x14ac:dyDescent="0.25">
      <c r="A47" s="22"/>
      <c r="B47" s="25"/>
      <c r="C47" s="22"/>
      <c r="D47" s="26" t="s">
        <v>128</v>
      </c>
      <c r="E47" s="27"/>
      <c r="F47" s="27"/>
      <c r="G47" s="28"/>
      <c r="H47" s="65">
        <f>SUM(H15:H46)</f>
        <v>511520</v>
      </c>
      <c r="I47" s="65">
        <f>SUM(I15:I46)</f>
        <v>53894.400000000001</v>
      </c>
      <c r="J47" s="22"/>
      <c r="K47" s="22"/>
    </row>
    <row r="48" spans="1:11" ht="16.8" x14ac:dyDescent="0.25">
      <c r="A48" s="32"/>
      <c r="B48" s="30"/>
      <c r="C48" s="30"/>
      <c r="D48" s="30"/>
      <c r="E48" s="32"/>
      <c r="F48" s="32"/>
      <c r="G48" s="32"/>
      <c r="H48" s="30"/>
      <c r="I48" s="32"/>
      <c r="J48" s="30"/>
      <c r="K48" s="30"/>
    </row>
    <row r="49" spans="1:11" ht="16.8" x14ac:dyDescent="0.25">
      <c r="A49" s="32"/>
      <c r="B49" s="30"/>
      <c r="C49" s="30" t="s">
        <v>133</v>
      </c>
      <c r="D49" s="30"/>
      <c r="E49" s="32"/>
      <c r="F49" s="32"/>
      <c r="G49" s="32"/>
      <c r="H49" s="30"/>
      <c r="I49" s="32"/>
      <c r="J49" s="30"/>
      <c r="K49" s="30"/>
    </row>
    <row r="50" spans="1:11" ht="16.8" x14ac:dyDescent="0.25">
      <c r="A50" s="32"/>
      <c r="B50" s="30"/>
      <c r="C50" s="30" t="s">
        <v>134</v>
      </c>
      <c r="D50" s="30"/>
      <c r="E50" s="32"/>
      <c r="F50" s="32"/>
      <c r="G50" s="32"/>
      <c r="H50" s="30"/>
      <c r="I50" s="32"/>
      <c r="J50" s="30"/>
      <c r="K50" s="30"/>
    </row>
    <row r="51" spans="1:11" x14ac:dyDescent="0.25">
      <c r="A51" s="405"/>
      <c r="E51" s="405"/>
      <c r="F51" s="405"/>
      <c r="G51" s="405"/>
      <c r="I51" s="405"/>
    </row>
    <row r="52" spans="1:11" x14ac:dyDescent="0.25">
      <c r="A52" s="405"/>
      <c r="E52" s="405"/>
      <c r="F52" s="405"/>
      <c r="G52" s="405"/>
      <c r="I52" s="405"/>
    </row>
  </sheetData>
  <mergeCells count="50">
    <mergeCell ref="J38:K38"/>
    <mergeCell ref="J39:K39"/>
    <mergeCell ref="J44:K44"/>
    <mergeCell ref="J45:K45"/>
    <mergeCell ref="J46:K46"/>
    <mergeCell ref="J41:K41"/>
    <mergeCell ref="J22:K22"/>
    <mergeCell ref="J23:K23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J36:K36"/>
    <mergeCell ref="J37:K37"/>
    <mergeCell ref="J25:K25"/>
    <mergeCell ref="H11:I11"/>
    <mergeCell ref="J11:K13"/>
    <mergeCell ref="H12:H13"/>
    <mergeCell ref="I12:I13"/>
    <mergeCell ref="J14:K14"/>
    <mergeCell ref="J15:K15"/>
    <mergeCell ref="J16:K16"/>
    <mergeCell ref="J17:K17"/>
    <mergeCell ref="J18:K18"/>
    <mergeCell ref="J24:K24"/>
    <mergeCell ref="J19:K19"/>
    <mergeCell ref="J20:K20"/>
    <mergeCell ref="J21:K21"/>
    <mergeCell ref="B42:B46"/>
    <mergeCell ref="J42:K42"/>
    <mergeCell ref="J43:K43"/>
    <mergeCell ref="J26:K26"/>
    <mergeCell ref="B27:B41"/>
    <mergeCell ref="J27:K27"/>
    <mergeCell ref="J28:K28"/>
    <mergeCell ref="J29:K29"/>
    <mergeCell ref="J30:K30"/>
    <mergeCell ref="J31:K31"/>
    <mergeCell ref="J32:K32"/>
    <mergeCell ref="B15:B26"/>
    <mergeCell ref="J40:K40"/>
    <mergeCell ref="J33:K33"/>
    <mergeCell ref="J34:K34"/>
    <mergeCell ref="J35:K35"/>
  </mergeCells>
  <pageMargins left="0.70866141732283472" right="0.70866141732283472" top="0.15748031496062992" bottom="0.15748031496062992" header="0.11811023622047245" footer="0.11811023622047245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9"/>
  <sheetViews>
    <sheetView topLeftCell="A13" zoomScale="90" zoomScaleNormal="90" workbookViewId="0">
      <selection activeCell="H20" sqref="H20"/>
    </sheetView>
  </sheetViews>
  <sheetFormatPr defaultRowHeight="13.2" x14ac:dyDescent="0.25"/>
  <cols>
    <col min="4" max="4" width="35.109375" customWidth="1"/>
    <col min="8" max="8" width="13.88671875" customWidth="1"/>
    <col min="9" max="9" width="12.5546875" customWidth="1"/>
  </cols>
  <sheetData>
    <row r="1" spans="1:11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  <c r="K1" s="23"/>
    </row>
    <row r="2" spans="1:11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  <c r="K2" s="23"/>
    </row>
    <row r="3" spans="1:11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  <c r="K3" s="23"/>
    </row>
    <row r="4" spans="1:11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  <c r="K4" s="23"/>
    </row>
    <row r="5" spans="1:11" ht="16.8" x14ac:dyDescent="0.25">
      <c r="A5" s="22"/>
      <c r="B5" s="23"/>
      <c r="C5" s="23" t="s">
        <v>140</v>
      </c>
      <c r="D5" s="23"/>
      <c r="E5" s="22"/>
      <c r="F5" s="22"/>
      <c r="G5" s="22"/>
      <c r="H5" s="23"/>
      <c r="I5" s="22"/>
      <c r="J5" s="23"/>
      <c r="K5" s="23"/>
    </row>
    <row r="6" spans="1:11" x14ac:dyDescent="0.25">
      <c r="A6" s="405"/>
      <c r="E6" s="405"/>
      <c r="F6" s="405"/>
      <c r="G6" s="405"/>
      <c r="I6" s="405"/>
    </row>
    <row r="7" spans="1:11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1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1" ht="16.8" x14ac:dyDescent="0.25">
      <c r="A9" s="834" t="s">
        <v>141</v>
      </c>
      <c r="B9" s="834"/>
      <c r="C9" s="834"/>
      <c r="D9" s="834"/>
      <c r="E9" s="834"/>
      <c r="F9" s="834"/>
      <c r="G9" s="834"/>
      <c r="H9" s="834"/>
      <c r="I9" s="834"/>
    </row>
    <row r="10" spans="1:11" ht="13.8" thickBot="1" x14ac:dyDescent="0.3">
      <c r="A10" s="405"/>
      <c r="E10" s="405"/>
      <c r="F10" s="405"/>
      <c r="G10" s="405"/>
      <c r="I10" s="405"/>
    </row>
    <row r="11" spans="1:11" ht="13.8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20" t="s">
        <v>16</v>
      </c>
      <c r="K11" s="821"/>
    </row>
    <row r="12" spans="1:11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22"/>
      <c r="K12" s="823"/>
    </row>
    <row r="13" spans="1:11" ht="13.8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24"/>
      <c r="K13" s="825"/>
    </row>
    <row r="14" spans="1:11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828">
        <v>10</v>
      </c>
      <c r="K14" s="829"/>
    </row>
    <row r="15" spans="1:11" s="67" customFormat="1" ht="13.2" customHeight="1" x14ac:dyDescent="0.25">
      <c r="A15" s="43">
        <v>1</v>
      </c>
      <c r="B15" s="857" t="s">
        <v>71</v>
      </c>
      <c r="C15" s="463" t="s">
        <v>52</v>
      </c>
      <c r="D15" s="464" t="s">
        <v>27</v>
      </c>
      <c r="E15" s="465" t="s">
        <v>28</v>
      </c>
      <c r="F15" s="466">
        <v>35</v>
      </c>
      <c r="G15" s="467"/>
      <c r="H15" s="66">
        <v>21000</v>
      </c>
      <c r="I15" s="66">
        <v>0</v>
      </c>
      <c r="J15" s="874" t="s">
        <v>29</v>
      </c>
      <c r="K15" s="875"/>
    </row>
    <row r="16" spans="1:11" s="67" customFormat="1" ht="14.4" customHeight="1" x14ac:dyDescent="0.25">
      <c r="A16" s="44">
        <v>2</v>
      </c>
      <c r="B16" s="857"/>
      <c r="C16" s="468"/>
      <c r="D16" s="4" t="s">
        <v>30</v>
      </c>
      <c r="E16" s="46" t="s">
        <v>28</v>
      </c>
      <c r="F16" s="79">
        <v>100</v>
      </c>
      <c r="G16" s="469"/>
      <c r="H16" s="68">
        <v>88000</v>
      </c>
      <c r="I16" s="68">
        <v>0</v>
      </c>
      <c r="J16" s="872" t="s">
        <v>44</v>
      </c>
      <c r="K16" s="873"/>
    </row>
    <row r="17" spans="1:11" s="67" customFormat="1" ht="69" x14ac:dyDescent="0.25">
      <c r="A17" s="43">
        <v>3</v>
      </c>
      <c r="B17" s="857"/>
      <c r="C17" s="470"/>
      <c r="D17" s="4" t="s">
        <v>72</v>
      </c>
      <c r="E17" s="46" t="s">
        <v>28</v>
      </c>
      <c r="F17" s="79">
        <v>61.6</v>
      </c>
      <c r="G17" s="471" t="s">
        <v>73</v>
      </c>
      <c r="H17" s="68">
        <v>1650</v>
      </c>
      <c r="I17" s="68">
        <v>2464</v>
      </c>
      <c r="J17" s="872" t="s">
        <v>31</v>
      </c>
      <c r="K17" s="873"/>
    </row>
    <row r="18" spans="1:11" s="67" customFormat="1" ht="27.6" x14ac:dyDescent="0.25">
      <c r="A18" s="44">
        <v>4</v>
      </c>
      <c r="B18" s="857"/>
      <c r="C18" s="470"/>
      <c r="D18" s="4" t="s">
        <v>40</v>
      </c>
      <c r="E18" s="472"/>
      <c r="F18" s="71"/>
      <c r="G18" s="75"/>
      <c r="H18" s="68">
        <v>1500</v>
      </c>
      <c r="I18" s="68">
        <v>1000</v>
      </c>
      <c r="J18" s="872" t="s">
        <v>31</v>
      </c>
      <c r="K18" s="873"/>
    </row>
    <row r="19" spans="1:11" s="67" customFormat="1" ht="69" x14ac:dyDescent="0.25">
      <c r="A19" s="43">
        <v>5</v>
      </c>
      <c r="B19" s="857"/>
      <c r="C19" s="470"/>
      <c r="D19" s="4" t="s">
        <v>34</v>
      </c>
      <c r="E19" s="46" t="s">
        <v>35</v>
      </c>
      <c r="F19" s="79">
        <v>84</v>
      </c>
      <c r="G19" s="473" t="s">
        <v>74</v>
      </c>
      <c r="H19" s="68">
        <v>2000</v>
      </c>
      <c r="I19" s="68">
        <v>2520</v>
      </c>
      <c r="J19" s="872" t="s">
        <v>31</v>
      </c>
      <c r="K19" s="873"/>
    </row>
    <row r="20" spans="1:11" s="67" customFormat="1" ht="27.6" x14ac:dyDescent="0.25">
      <c r="A20" s="44">
        <v>6</v>
      </c>
      <c r="B20" s="857"/>
      <c r="C20" s="470"/>
      <c r="D20" s="4" t="s">
        <v>75</v>
      </c>
      <c r="E20" s="46" t="s">
        <v>35</v>
      </c>
      <c r="F20" s="79">
        <v>3</v>
      </c>
      <c r="G20" s="473"/>
      <c r="H20" s="68">
        <v>9000</v>
      </c>
      <c r="I20" s="68">
        <v>0</v>
      </c>
      <c r="J20" s="880" t="s">
        <v>48</v>
      </c>
      <c r="K20" s="881"/>
    </row>
    <row r="21" spans="1:11" s="67" customFormat="1" ht="110.4" x14ac:dyDescent="0.25">
      <c r="A21" s="43">
        <v>7</v>
      </c>
      <c r="B21" s="857"/>
      <c r="C21" s="470"/>
      <c r="D21" s="4" t="s">
        <v>76</v>
      </c>
      <c r="E21" s="46" t="s">
        <v>28</v>
      </c>
      <c r="F21" s="79">
        <v>177.1</v>
      </c>
      <c r="G21" s="471" t="s">
        <v>77</v>
      </c>
      <c r="H21" s="68">
        <v>3900</v>
      </c>
      <c r="I21" s="68">
        <v>3542</v>
      </c>
      <c r="J21" s="872" t="s">
        <v>31</v>
      </c>
      <c r="K21" s="873"/>
    </row>
    <row r="22" spans="1:11" s="67" customFormat="1" ht="41.4" x14ac:dyDescent="0.25">
      <c r="A22" s="44">
        <v>8</v>
      </c>
      <c r="B22" s="857"/>
      <c r="C22" s="46"/>
      <c r="D22" s="4" t="s">
        <v>157</v>
      </c>
      <c r="E22" s="46"/>
      <c r="F22" s="78"/>
      <c r="G22" s="474" t="s">
        <v>67</v>
      </c>
      <c r="H22" s="68">
        <v>3000</v>
      </c>
      <c r="I22" s="68">
        <v>17000</v>
      </c>
      <c r="J22" s="870" t="s">
        <v>48</v>
      </c>
      <c r="K22" s="871"/>
    </row>
    <row r="23" spans="1:11" s="67" customFormat="1" ht="13.8" x14ac:dyDescent="0.25">
      <c r="A23" s="43">
        <v>9</v>
      </c>
      <c r="B23" s="857"/>
      <c r="C23" s="465"/>
      <c r="D23" s="74" t="s">
        <v>144</v>
      </c>
      <c r="E23" s="46"/>
      <c r="F23" s="475"/>
      <c r="G23" s="476"/>
      <c r="H23" s="66">
        <v>5000</v>
      </c>
      <c r="I23" s="66">
        <v>12000</v>
      </c>
      <c r="J23" s="872" t="s">
        <v>62</v>
      </c>
      <c r="K23" s="873"/>
    </row>
    <row r="24" spans="1:11" s="67" customFormat="1" ht="16.8" x14ac:dyDescent="0.25">
      <c r="A24" s="44">
        <v>10</v>
      </c>
      <c r="B24" s="857"/>
      <c r="C24" s="465">
        <v>1</v>
      </c>
      <c r="D24" s="74" t="s">
        <v>64</v>
      </c>
      <c r="E24" s="46" t="s">
        <v>28</v>
      </c>
      <c r="F24" s="475">
        <v>1196.81</v>
      </c>
      <c r="G24" s="476"/>
      <c r="H24" s="66">
        <v>20000</v>
      </c>
      <c r="I24" s="66">
        <v>47872.4</v>
      </c>
      <c r="J24" s="872" t="s">
        <v>48</v>
      </c>
      <c r="K24" s="873"/>
    </row>
    <row r="25" spans="1:11" s="67" customFormat="1" ht="27.6" x14ac:dyDescent="0.25">
      <c r="A25" s="43">
        <v>11</v>
      </c>
      <c r="B25" s="857"/>
      <c r="C25" s="477" t="s">
        <v>52</v>
      </c>
      <c r="D25" s="74" t="s">
        <v>158</v>
      </c>
      <c r="E25" s="46" t="s">
        <v>28</v>
      </c>
      <c r="F25" s="475">
        <v>160</v>
      </c>
      <c r="G25" s="476" t="s">
        <v>159</v>
      </c>
      <c r="H25" s="66">
        <v>5000</v>
      </c>
      <c r="I25" s="66">
        <v>3200</v>
      </c>
      <c r="J25" s="872" t="s">
        <v>48</v>
      </c>
      <c r="K25" s="873"/>
    </row>
    <row r="26" spans="1:11" s="67" customFormat="1" ht="27.6" x14ac:dyDescent="0.25">
      <c r="A26" s="44">
        <v>12</v>
      </c>
      <c r="B26" s="857"/>
      <c r="C26" s="465"/>
      <c r="D26" s="421" t="s">
        <v>41</v>
      </c>
      <c r="E26" s="46" t="s">
        <v>42</v>
      </c>
      <c r="F26" s="69">
        <v>5</v>
      </c>
      <c r="G26" s="473" t="s">
        <v>43</v>
      </c>
      <c r="H26" s="70">
        <v>7000</v>
      </c>
      <c r="I26" s="70">
        <v>0</v>
      </c>
      <c r="J26" s="872" t="s">
        <v>44</v>
      </c>
      <c r="K26" s="873"/>
    </row>
    <row r="27" spans="1:11" s="67" customFormat="1" ht="13.8" x14ac:dyDescent="0.25">
      <c r="A27" s="43">
        <v>13</v>
      </c>
      <c r="B27" s="857"/>
      <c r="C27" s="465"/>
      <c r="D27" s="421" t="s">
        <v>45</v>
      </c>
      <c r="E27" s="46" t="s">
        <v>42</v>
      </c>
      <c r="F27" s="69">
        <v>5</v>
      </c>
      <c r="G27" s="473" t="s">
        <v>46</v>
      </c>
      <c r="H27" s="70">
        <v>3500</v>
      </c>
      <c r="I27" s="70">
        <v>0</v>
      </c>
      <c r="J27" s="872" t="s">
        <v>31</v>
      </c>
      <c r="K27" s="873"/>
    </row>
    <row r="28" spans="1:11" s="67" customFormat="1" ht="13.8" x14ac:dyDescent="0.25">
      <c r="A28" s="44">
        <v>14</v>
      </c>
      <c r="B28" s="857"/>
      <c r="C28" s="465"/>
      <c r="D28" s="4" t="s">
        <v>47</v>
      </c>
      <c r="E28" s="46"/>
      <c r="F28" s="68"/>
      <c r="G28" s="474"/>
      <c r="H28" s="68">
        <v>25000</v>
      </c>
      <c r="I28" s="68">
        <v>0</v>
      </c>
      <c r="J28" s="870" t="s">
        <v>48</v>
      </c>
      <c r="K28" s="871"/>
    </row>
    <row r="29" spans="1:11" s="67" customFormat="1" ht="27.6" x14ac:dyDescent="0.25">
      <c r="A29" s="43">
        <v>15</v>
      </c>
      <c r="B29" s="857"/>
      <c r="C29" s="478" t="s">
        <v>52</v>
      </c>
      <c r="D29" s="4" t="s">
        <v>142</v>
      </c>
      <c r="E29" s="46" t="s">
        <v>35</v>
      </c>
      <c r="F29" s="71">
        <v>3</v>
      </c>
      <c r="G29" s="473" t="s">
        <v>149</v>
      </c>
      <c r="H29" s="68">
        <v>750</v>
      </c>
      <c r="I29" s="68">
        <v>540</v>
      </c>
      <c r="J29" s="872" t="s">
        <v>29</v>
      </c>
      <c r="K29" s="873"/>
    </row>
    <row r="30" spans="1:11" s="67" customFormat="1" ht="13.8" x14ac:dyDescent="0.25">
      <c r="A30" s="44">
        <v>16</v>
      </c>
      <c r="B30" s="857"/>
      <c r="C30" s="465" t="s">
        <v>52</v>
      </c>
      <c r="D30" s="74" t="s">
        <v>51</v>
      </c>
      <c r="E30" s="465" t="s">
        <v>35</v>
      </c>
      <c r="F30" s="475">
        <v>3</v>
      </c>
      <c r="G30" s="465"/>
      <c r="H30" s="66">
        <v>0</v>
      </c>
      <c r="I30" s="66">
        <v>0</v>
      </c>
      <c r="J30" s="874" t="s">
        <v>48</v>
      </c>
      <c r="K30" s="875"/>
    </row>
    <row r="31" spans="1:11" s="67" customFormat="1" ht="14.4" thickBot="1" x14ac:dyDescent="0.3">
      <c r="A31" s="43">
        <v>17</v>
      </c>
      <c r="B31" s="858"/>
      <c r="C31" s="479"/>
      <c r="D31" s="434" t="s">
        <v>87</v>
      </c>
      <c r="E31" s="480" t="s">
        <v>35</v>
      </c>
      <c r="F31" s="481">
        <v>14</v>
      </c>
      <c r="G31" s="480"/>
      <c r="H31" s="72">
        <v>1500</v>
      </c>
      <c r="I31" s="72">
        <v>3500</v>
      </c>
      <c r="J31" s="876" t="s">
        <v>62</v>
      </c>
      <c r="K31" s="877"/>
    </row>
    <row r="32" spans="1:11" s="67" customFormat="1" ht="16.8" x14ac:dyDescent="0.25">
      <c r="A32" s="44">
        <v>18</v>
      </c>
      <c r="B32" s="853" t="s">
        <v>88</v>
      </c>
      <c r="C32" s="482"/>
      <c r="D32" s="483" t="s">
        <v>27</v>
      </c>
      <c r="E32" s="450" t="s">
        <v>28</v>
      </c>
      <c r="F32" s="77">
        <v>23</v>
      </c>
      <c r="G32" s="450"/>
      <c r="H32" s="73">
        <v>13800</v>
      </c>
      <c r="I32" s="73">
        <v>0</v>
      </c>
      <c r="J32" s="878" t="s">
        <v>29</v>
      </c>
      <c r="K32" s="879"/>
    </row>
    <row r="33" spans="1:11" s="67" customFormat="1" ht="55.2" x14ac:dyDescent="0.25">
      <c r="A33" s="43">
        <v>19</v>
      </c>
      <c r="B33" s="849"/>
      <c r="C33" s="484"/>
      <c r="D33" s="4" t="s">
        <v>34</v>
      </c>
      <c r="E33" s="46" t="s">
        <v>35</v>
      </c>
      <c r="F33" s="79">
        <v>92</v>
      </c>
      <c r="G33" s="473" t="s">
        <v>90</v>
      </c>
      <c r="H33" s="68">
        <v>1752</v>
      </c>
      <c r="I33" s="68">
        <v>2760</v>
      </c>
      <c r="J33" s="872" t="s">
        <v>31</v>
      </c>
      <c r="K33" s="873"/>
    </row>
    <row r="34" spans="1:11" s="67" customFormat="1" ht="27.6" x14ac:dyDescent="0.25">
      <c r="A34" s="44">
        <v>20</v>
      </c>
      <c r="B34" s="849"/>
      <c r="C34" s="484"/>
      <c r="D34" s="421" t="s">
        <v>41</v>
      </c>
      <c r="E34" s="46" t="s">
        <v>42</v>
      </c>
      <c r="F34" s="69">
        <v>5</v>
      </c>
      <c r="G34" s="473" t="s">
        <v>43</v>
      </c>
      <c r="H34" s="70">
        <v>7000</v>
      </c>
      <c r="I34" s="70">
        <v>0</v>
      </c>
      <c r="J34" s="872" t="s">
        <v>44</v>
      </c>
      <c r="K34" s="873"/>
    </row>
    <row r="35" spans="1:11" s="67" customFormat="1" ht="13.8" x14ac:dyDescent="0.25">
      <c r="A35" s="43">
        <v>21</v>
      </c>
      <c r="B35" s="849"/>
      <c r="C35" s="484"/>
      <c r="D35" s="421" t="s">
        <v>45</v>
      </c>
      <c r="E35" s="46" t="s">
        <v>42</v>
      </c>
      <c r="F35" s="69">
        <v>5</v>
      </c>
      <c r="G35" s="473" t="s">
        <v>46</v>
      </c>
      <c r="H35" s="70">
        <v>3500</v>
      </c>
      <c r="I35" s="70">
        <v>0</v>
      </c>
      <c r="J35" s="872" t="s">
        <v>31</v>
      </c>
      <c r="K35" s="873"/>
    </row>
    <row r="36" spans="1:11" s="67" customFormat="1" ht="13.8" x14ac:dyDescent="0.25">
      <c r="A36" s="44">
        <v>22</v>
      </c>
      <c r="B36" s="849"/>
      <c r="C36" s="484"/>
      <c r="D36" s="4" t="s">
        <v>47</v>
      </c>
      <c r="E36" s="46"/>
      <c r="F36" s="68"/>
      <c r="G36" s="474"/>
      <c r="H36" s="68">
        <v>25000</v>
      </c>
      <c r="I36" s="68">
        <v>0</v>
      </c>
      <c r="J36" s="870" t="s">
        <v>48</v>
      </c>
      <c r="K36" s="871"/>
    </row>
    <row r="37" spans="1:11" s="67" customFormat="1" ht="27.6" x14ac:dyDescent="0.25">
      <c r="A37" s="43">
        <v>23</v>
      </c>
      <c r="B37" s="849"/>
      <c r="C37" s="478"/>
      <c r="D37" s="4" t="s">
        <v>142</v>
      </c>
      <c r="E37" s="46" t="s">
        <v>35</v>
      </c>
      <c r="F37" s="71">
        <v>1</v>
      </c>
      <c r="G37" s="473" t="s">
        <v>160</v>
      </c>
      <c r="H37" s="68">
        <v>250</v>
      </c>
      <c r="I37" s="68">
        <v>180</v>
      </c>
      <c r="J37" s="872" t="s">
        <v>29</v>
      </c>
      <c r="K37" s="873"/>
    </row>
    <row r="38" spans="1:11" s="67" customFormat="1" ht="16.8" x14ac:dyDescent="0.25">
      <c r="A38" s="44">
        <v>24</v>
      </c>
      <c r="B38" s="849"/>
      <c r="C38" s="472"/>
      <c r="D38" s="4" t="s">
        <v>30</v>
      </c>
      <c r="E38" s="46" t="s">
        <v>28</v>
      </c>
      <c r="F38" s="78">
        <v>100</v>
      </c>
      <c r="G38" s="46"/>
      <c r="H38" s="68">
        <v>80000</v>
      </c>
      <c r="I38" s="68">
        <v>0</v>
      </c>
      <c r="J38" s="872" t="s">
        <v>44</v>
      </c>
      <c r="K38" s="873"/>
    </row>
    <row r="39" spans="1:11" s="67" customFormat="1" ht="28.2" thickBot="1" x14ac:dyDescent="0.3">
      <c r="A39" s="43">
        <v>25</v>
      </c>
      <c r="B39" s="850"/>
      <c r="C39" s="479"/>
      <c r="D39" s="434" t="s">
        <v>91</v>
      </c>
      <c r="E39" s="479"/>
      <c r="F39" s="485"/>
      <c r="G39" s="480" t="s">
        <v>63</v>
      </c>
      <c r="H39" s="72">
        <v>1500</v>
      </c>
      <c r="I39" s="72">
        <v>1000</v>
      </c>
      <c r="J39" s="876" t="s">
        <v>31</v>
      </c>
      <c r="K39" s="877"/>
    </row>
    <row r="40" spans="1:11" s="67" customFormat="1" ht="27.6" x14ac:dyDescent="0.25">
      <c r="A40" s="44">
        <v>26</v>
      </c>
      <c r="B40" s="849"/>
      <c r="C40" s="465" t="s">
        <v>94</v>
      </c>
      <c r="D40" s="486" t="s">
        <v>40</v>
      </c>
      <c r="E40" s="487"/>
      <c r="F40" s="488"/>
      <c r="G40" s="467" t="s">
        <v>63</v>
      </c>
      <c r="H40" s="66">
        <v>1500</v>
      </c>
      <c r="I40" s="66">
        <v>1000</v>
      </c>
      <c r="J40" s="874" t="s">
        <v>31</v>
      </c>
      <c r="K40" s="875"/>
    </row>
    <row r="41" spans="1:11" s="67" customFormat="1" ht="13.8" x14ac:dyDescent="0.25">
      <c r="A41" s="43">
        <v>27</v>
      </c>
      <c r="B41" s="849"/>
      <c r="C41" s="467" t="s">
        <v>161</v>
      </c>
      <c r="D41" s="4" t="s">
        <v>162</v>
      </c>
      <c r="E41" s="472" t="s">
        <v>35</v>
      </c>
      <c r="F41" s="68">
        <v>3</v>
      </c>
      <c r="G41" s="489" t="s">
        <v>163</v>
      </c>
      <c r="H41" s="66">
        <v>90000</v>
      </c>
      <c r="I41" s="66">
        <v>1500</v>
      </c>
      <c r="J41" s="872" t="s">
        <v>164</v>
      </c>
      <c r="K41" s="873"/>
    </row>
    <row r="42" spans="1:11" s="67" customFormat="1" ht="69" x14ac:dyDescent="0.25">
      <c r="A42" s="44">
        <v>28</v>
      </c>
      <c r="B42" s="849"/>
      <c r="C42" s="490" t="s">
        <v>92</v>
      </c>
      <c r="D42" s="421" t="s">
        <v>34</v>
      </c>
      <c r="E42" s="491" t="s">
        <v>35</v>
      </c>
      <c r="F42" s="492">
        <v>86</v>
      </c>
      <c r="G42" s="473" t="s">
        <v>99</v>
      </c>
      <c r="H42" s="68">
        <v>1800</v>
      </c>
      <c r="I42" s="68">
        <v>2580</v>
      </c>
      <c r="J42" s="872" t="s">
        <v>31</v>
      </c>
      <c r="K42" s="873"/>
    </row>
    <row r="43" spans="1:11" s="67" customFormat="1" ht="27.6" x14ac:dyDescent="0.25">
      <c r="A43" s="43">
        <v>29</v>
      </c>
      <c r="B43" s="849"/>
      <c r="C43" s="490" t="s">
        <v>92</v>
      </c>
      <c r="D43" s="4" t="s">
        <v>27</v>
      </c>
      <c r="E43" s="46" t="s">
        <v>28</v>
      </c>
      <c r="F43" s="78">
        <v>45</v>
      </c>
      <c r="G43" s="469"/>
      <c r="H43" s="68">
        <v>27000</v>
      </c>
      <c r="I43" s="68">
        <v>0</v>
      </c>
      <c r="J43" s="872" t="s">
        <v>29</v>
      </c>
      <c r="K43" s="873"/>
    </row>
    <row r="44" spans="1:11" s="67" customFormat="1" ht="179.4" x14ac:dyDescent="0.25">
      <c r="A44" s="44">
        <v>30</v>
      </c>
      <c r="B44" s="849"/>
      <c r="C44" s="493" t="s">
        <v>109</v>
      </c>
      <c r="D44" s="4" t="s">
        <v>165</v>
      </c>
      <c r="E44" s="46" t="s">
        <v>60</v>
      </c>
      <c r="F44" s="79">
        <v>197</v>
      </c>
      <c r="G44" s="473" t="s">
        <v>166</v>
      </c>
      <c r="H44" s="68">
        <v>2500</v>
      </c>
      <c r="I44" s="68">
        <v>7880</v>
      </c>
      <c r="J44" s="872" t="s">
        <v>44</v>
      </c>
      <c r="K44" s="873"/>
    </row>
    <row r="45" spans="1:11" s="67" customFormat="1" ht="179.4" x14ac:dyDescent="0.25">
      <c r="A45" s="43">
        <v>31</v>
      </c>
      <c r="B45" s="849"/>
      <c r="C45" s="493" t="s">
        <v>95</v>
      </c>
      <c r="D45" s="4" t="s">
        <v>167</v>
      </c>
      <c r="E45" s="46" t="s">
        <v>60</v>
      </c>
      <c r="F45" s="79">
        <v>854</v>
      </c>
      <c r="G45" s="473" t="s">
        <v>168</v>
      </c>
      <c r="H45" s="68">
        <v>10000</v>
      </c>
      <c r="I45" s="68">
        <v>34160</v>
      </c>
      <c r="J45" s="872" t="s">
        <v>44</v>
      </c>
      <c r="K45" s="873"/>
    </row>
    <row r="46" spans="1:11" s="67" customFormat="1" ht="179.4" x14ac:dyDescent="0.25">
      <c r="A46" s="44">
        <v>32</v>
      </c>
      <c r="B46" s="849"/>
      <c r="C46" s="493" t="s">
        <v>114</v>
      </c>
      <c r="D46" s="4" t="s">
        <v>169</v>
      </c>
      <c r="E46" s="46" t="s">
        <v>60</v>
      </c>
      <c r="F46" s="79">
        <v>630</v>
      </c>
      <c r="G46" s="473" t="s">
        <v>170</v>
      </c>
      <c r="H46" s="68">
        <v>9000</v>
      </c>
      <c r="I46" s="68">
        <v>25200</v>
      </c>
      <c r="J46" s="872" t="s">
        <v>31</v>
      </c>
      <c r="K46" s="873"/>
    </row>
    <row r="47" spans="1:11" s="67" customFormat="1" ht="179.4" x14ac:dyDescent="0.25">
      <c r="A47" s="43">
        <v>33</v>
      </c>
      <c r="B47" s="849"/>
      <c r="C47" s="468" t="s">
        <v>102</v>
      </c>
      <c r="D47" s="4" t="s">
        <v>171</v>
      </c>
      <c r="E47" s="46" t="s">
        <v>60</v>
      </c>
      <c r="F47" s="79">
        <v>181.44</v>
      </c>
      <c r="G47" s="473" t="s">
        <v>172</v>
      </c>
      <c r="H47" s="68">
        <v>3000</v>
      </c>
      <c r="I47" s="68">
        <v>7257.6</v>
      </c>
      <c r="J47" s="872" t="s">
        <v>44</v>
      </c>
      <c r="K47" s="873"/>
    </row>
    <row r="48" spans="1:11" s="67" customFormat="1" ht="27.6" x14ac:dyDescent="0.25">
      <c r="A48" s="44">
        <v>34</v>
      </c>
      <c r="B48" s="854"/>
      <c r="C48" s="490" t="s">
        <v>92</v>
      </c>
      <c r="D48" s="4" t="s">
        <v>47</v>
      </c>
      <c r="E48" s="46"/>
      <c r="F48" s="68"/>
      <c r="G48" s="474"/>
      <c r="H48" s="68">
        <v>50000</v>
      </c>
      <c r="I48" s="68">
        <v>0</v>
      </c>
      <c r="J48" s="870" t="s">
        <v>48</v>
      </c>
      <c r="K48" s="871"/>
    </row>
    <row r="49" spans="1:11" s="67" customFormat="1" ht="124.2" x14ac:dyDescent="0.25">
      <c r="A49" s="43">
        <v>35</v>
      </c>
      <c r="B49" s="854"/>
      <c r="C49" s="490" t="s">
        <v>92</v>
      </c>
      <c r="D49" s="4" t="s">
        <v>76</v>
      </c>
      <c r="E49" s="46" t="s">
        <v>28</v>
      </c>
      <c r="F49" s="79">
        <v>217</v>
      </c>
      <c r="G49" s="471" t="s">
        <v>124</v>
      </c>
      <c r="H49" s="68">
        <v>3500</v>
      </c>
      <c r="I49" s="68">
        <v>4340</v>
      </c>
      <c r="J49" s="872" t="s">
        <v>31</v>
      </c>
      <c r="K49" s="873"/>
    </row>
    <row r="50" spans="1:11" s="67" customFormat="1" ht="55.2" x14ac:dyDescent="0.25">
      <c r="A50" s="44">
        <v>36</v>
      </c>
      <c r="B50" s="854"/>
      <c r="C50" s="46">
        <v>1</v>
      </c>
      <c r="D50" s="4" t="s">
        <v>83</v>
      </c>
      <c r="E50" s="46" t="s">
        <v>60</v>
      </c>
      <c r="F50" s="78">
        <v>1</v>
      </c>
      <c r="G50" s="474" t="s">
        <v>89</v>
      </c>
      <c r="H50" s="68">
        <v>600</v>
      </c>
      <c r="I50" s="68">
        <v>400</v>
      </c>
      <c r="J50" s="872" t="s">
        <v>31</v>
      </c>
      <c r="K50" s="873"/>
    </row>
    <row r="51" spans="1:11" s="67" customFormat="1" ht="27.6" x14ac:dyDescent="0.25">
      <c r="A51" s="43">
        <v>37</v>
      </c>
      <c r="B51" s="854"/>
      <c r="C51" s="490" t="s">
        <v>92</v>
      </c>
      <c r="D51" s="74" t="s">
        <v>30</v>
      </c>
      <c r="E51" s="465" t="s">
        <v>28</v>
      </c>
      <c r="F51" s="494">
        <v>100</v>
      </c>
      <c r="G51" s="467" t="s">
        <v>63</v>
      </c>
      <c r="H51" s="66">
        <v>80000</v>
      </c>
      <c r="I51" s="66">
        <v>0</v>
      </c>
      <c r="J51" s="874" t="s">
        <v>44</v>
      </c>
      <c r="K51" s="875"/>
    </row>
    <row r="52" spans="1:11" s="67" customFormat="1" ht="27.6" x14ac:dyDescent="0.25">
      <c r="A52" s="44">
        <v>38</v>
      </c>
      <c r="B52" s="854"/>
      <c r="C52" s="490"/>
      <c r="D52" s="421" t="s">
        <v>41</v>
      </c>
      <c r="E52" s="46" t="s">
        <v>42</v>
      </c>
      <c r="F52" s="69">
        <v>10</v>
      </c>
      <c r="G52" s="473" t="s">
        <v>43</v>
      </c>
      <c r="H52" s="70">
        <v>14000</v>
      </c>
      <c r="I52" s="70">
        <v>0</v>
      </c>
      <c r="J52" s="872" t="s">
        <v>44</v>
      </c>
      <c r="K52" s="873"/>
    </row>
    <row r="53" spans="1:11" s="67" customFormat="1" ht="13.8" x14ac:dyDescent="0.25">
      <c r="A53" s="43">
        <v>39</v>
      </c>
      <c r="B53" s="854"/>
      <c r="C53" s="490"/>
      <c r="D53" s="421" t="s">
        <v>45</v>
      </c>
      <c r="E53" s="46" t="s">
        <v>42</v>
      </c>
      <c r="F53" s="69">
        <v>10</v>
      </c>
      <c r="G53" s="473" t="s">
        <v>46</v>
      </c>
      <c r="H53" s="70">
        <v>7000</v>
      </c>
      <c r="I53" s="70">
        <v>0</v>
      </c>
      <c r="J53" s="872" t="s">
        <v>31</v>
      </c>
      <c r="K53" s="873"/>
    </row>
    <row r="54" spans="1:11" s="67" customFormat="1" ht="27.6" x14ac:dyDescent="0.25">
      <c r="A54" s="44">
        <v>40</v>
      </c>
      <c r="B54" s="854"/>
      <c r="C54" s="490" t="s">
        <v>92</v>
      </c>
      <c r="D54" s="421" t="s">
        <v>126</v>
      </c>
      <c r="E54" s="491"/>
      <c r="F54" s="492"/>
      <c r="G54" s="495"/>
      <c r="H54" s="70">
        <v>18000</v>
      </c>
      <c r="I54" s="70">
        <v>0</v>
      </c>
      <c r="J54" s="872" t="s">
        <v>62</v>
      </c>
      <c r="K54" s="873"/>
    </row>
    <row r="55" spans="1:11" s="67" customFormat="1" ht="28.2" thickBot="1" x14ac:dyDescent="0.3">
      <c r="A55" s="43">
        <v>41</v>
      </c>
      <c r="B55" s="855"/>
      <c r="C55" s="496" t="s">
        <v>92</v>
      </c>
      <c r="D55" s="434" t="s">
        <v>87</v>
      </c>
      <c r="E55" s="480" t="s">
        <v>35</v>
      </c>
      <c r="F55" s="481">
        <v>18</v>
      </c>
      <c r="G55" s="480"/>
      <c r="H55" s="72">
        <v>2000</v>
      </c>
      <c r="I55" s="72">
        <v>4500</v>
      </c>
      <c r="J55" s="876" t="s">
        <v>127</v>
      </c>
      <c r="K55" s="877"/>
    </row>
    <row r="56" spans="1:11" ht="16.95" customHeight="1" x14ac:dyDescent="0.25">
      <c r="A56" s="22"/>
      <c r="B56" s="25"/>
      <c r="C56" s="22"/>
      <c r="D56" s="867" t="s">
        <v>128</v>
      </c>
      <c r="E56" s="868"/>
      <c r="F56" s="868"/>
      <c r="G56" s="869"/>
      <c r="H56" s="65">
        <f>SUM(H15:H55)</f>
        <v>650502</v>
      </c>
      <c r="I56" s="65">
        <f>SUM(I15:I55)</f>
        <v>186396</v>
      </c>
      <c r="J56" s="22"/>
      <c r="K56" s="22"/>
    </row>
    <row r="57" spans="1:11" ht="16.8" x14ac:dyDescent="0.25">
      <c r="A57" s="32"/>
      <c r="B57" s="30"/>
      <c r="C57" s="30"/>
      <c r="D57" s="30"/>
      <c r="E57" s="32"/>
      <c r="F57" s="32"/>
      <c r="G57" s="32"/>
      <c r="H57" s="30"/>
      <c r="I57" s="32"/>
      <c r="J57" s="30"/>
      <c r="K57" s="30"/>
    </row>
    <row r="58" spans="1:11" ht="16.8" x14ac:dyDescent="0.25">
      <c r="A58" s="32"/>
      <c r="B58" s="30"/>
      <c r="C58" s="30" t="s">
        <v>133</v>
      </c>
      <c r="D58" s="30"/>
      <c r="E58" s="32"/>
      <c r="F58" s="32"/>
      <c r="G58" s="32"/>
      <c r="H58" s="30"/>
      <c r="I58" s="32"/>
      <c r="J58" s="30"/>
      <c r="K58" s="30"/>
    </row>
    <row r="59" spans="1:11" ht="16.8" x14ac:dyDescent="0.25">
      <c r="A59" s="32"/>
      <c r="B59" s="30"/>
      <c r="C59" s="30" t="s">
        <v>134</v>
      </c>
      <c r="D59" s="30"/>
      <c r="E59" s="32"/>
      <c r="F59" s="32"/>
      <c r="G59" s="32"/>
      <c r="H59" s="30"/>
      <c r="I59" s="32"/>
      <c r="J59" s="30"/>
      <c r="K59" s="30"/>
    </row>
  </sheetData>
  <mergeCells count="60"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K13"/>
    <mergeCell ref="H12:H13"/>
    <mergeCell ref="I12:I13"/>
    <mergeCell ref="J14:K14"/>
    <mergeCell ref="J29:K29"/>
    <mergeCell ref="J25:K25"/>
    <mergeCell ref="J26:K26"/>
    <mergeCell ref="J27:K27"/>
    <mergeCell ref="J28:K28"/>
    <mergeCell ref="J30:K30"/>
    <mergeCell ref="J20:K20"/>
    <mergeCell ref="J21:K21"/>
    <mergeCell ref="J22:K22"/>
    <mergeCell ref="J23:K23"/>
    <mergeCell ref="J24:K24"/>
    <mergeCell ref="J31:K31"/>
    <mergeCell ref="B32:B39"/>
    <mergeCell ref="J32:K32"/>
    <mergeCell ref="J33:K33"/>
    <mergeCell ref="J34:K34"/>
    <mergeCell ref="J35:K35"/>
    <mergeCell ref="J36:K36"/>
    <mergeCell ref="J37:K37"/>
    <mergeCell ref="J38:K38"/>
    <mergeCell ref="J39:K39"/>
    <mergeCell ref="B15:B31"/>
    <mergeCell ref="J15:K15"/>
    <mergeCell ref="J16:K16"/>
    <mergeCell ref="J17:K17"/>
    <mergeCell ref="J18:K18"/>
    <mergeCell ref="J19:K19"/>
    <mergeCell ref="B40:B55"/>
    <mergeCell ref="J40:K40"/>
    <mergeCell ref="J41:K41"/>
    <mergeCell ref="J42:K42"/>
    <mergeCell ref="J43:K43"/>
    <mergeCell ref="J44:K44"/>
    <mergeCell ref="J45:K45"/>
    <mergeCell ref="J46:K46"/>
    <mergeCell ref="J47:K47"/>
    <mergeCell ref="J54:K54"/>
    <mergeCell ref="J55:K55"/>
    <mergeCell ref="D56:G56"/>
    <mergeCell ref="J48:K48"/>
    <mergeCell ref="J49:K49"/>
    <mergeCell ref="J50:K50"/>
    <mergeCell ref="J51:K51"/>
    <mergeCell ref="J52:K52"/>
    <mergeCell ref="J53:K53"/>
  </mergeCells>
  <pageMargins left="0.70866141732283472" right="0.70866141732283472" top="0.15748031496062992" bottom="0.19685039370078741" header="0.11811023622047245" footer="0.11811023622047245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>
      <selection activeCell="H3" sqref="H3"/>
    </sheetView>
  </sheetViews>
  <sheetFormatPr defaultRowHeight="13.2" x14ac:dyDescent="0.25"/>
  <cols>
    <col min="4" max="4" width="35.44140625" customWidth="1"/>
  </cols>
  <sheetData>
    <row r="1" spans="1:8" ht="16.8" x14ac:dyDescent="0.25">
      <c r="A1" s="22"/>
      <c r="B1" s="23"/>
      <c r="C1" s="23" t="s">
        <v>0</v>
      </c>
      <c r="D1" s="23"/>
      <c r="E1" s="22"/>
      <c r="F1" s="22"/>
      <c r="G1" s="23"/>
      <c r="H1" s="23"/>
    </row>
    <row r="2" spans="1:8" ht="16.8" x14ac:dyDescent="0.25">
      <c r="A2" s="22"/>
      <c r="B2" s="23"/>
      <c r="C2" s="23" t="s">
        <v>138</v>
      </c>
      <c r="D2" s="23"/>
      <c r="E2" s="22"/>
      <c r="F2" s="22"/>
      <c r="G2" s="23"/>
      <c r="H2" s="23"/>
    </row>
    <row r="3" spans="1:8" ht="16.8" x14ac:dyDescent="0.25">
      <c r="A3" s="22"/>
      <c r="B3" s="23"/>
      <c r="C3" s="23" t="s">
        <v>139</v>
      </c>
      <c r="D3" s="23"/>
      <c r="E3" s="22"/>
      <c r="F3" s="22"/>
      <c r="G3" s="23"/>
      <c r="H3" s="23"/>
    </row>
    <row r="4" spans="1:8" ht="16.8" x14ac:dyDescent="0.25">
      <c r="A4" s="22"/>
      <c r="B4" s="23"/>
      <c r="C4" s="23" t="s">
        <v>3</v>
      </c>
      <c r="D4" s="23"/>
      <c r="E4" s="22"/>
      <c r="F4" s="22"/>
      <c r="G4" s="23"/>
      <c r="H4" s="23"/>
    </row>
    <row r="5" spans="1:8" ht="16.8" x14ac:dyDescent="0.25">
      <c r="A5" s="22"/>
      <c r="B5" s="23"/>
      <c r="C5" s="23" t="s">
        <v>140</v>
      </c>
      <c r="D5" s="23"/>
      <c r="E5" s="22"/>
      <c r="F5" s="22"/>
      <c r="G5" s="23"/>
      <c r="H5" s="23"/>
    </row>
    <row r="6" spans="1:8" x14ac:dyDescent="0.25">
      <c r="A6" s="405"/>
      <c r="E6" s="405"/>
      <c r="F6" s="405"/>
    </row>
    <row r="7" spans="1:8" ht="16.8" x14ac:dyDescent="0.25">
      <c r="A7" s="834" t="s">
        <v>5</v>
      </c>
      <c r="B7" s="834"/>
      <c r="C7" s="834"/>
      <c r="D7" s="834"/>
      <c r="E7" s="834"/>
      <c r="F7" s="834"/>
    </row>
    <row r="8" spans="1:8" ht="16.8" x14ac:dyDescent="0.25">
      <c r="A8" s="834" t="s">
        <v>6</v>
      </c>
      <c r="B8" s="834"/>
      <c r="C8" s="834"/>
      <c r="D8" s="834"/>
      <c r="E8" s="834"/>
      <c r="F8" s="834"/>
    </row>
    <row r="9" spans="1:8" ht="16.8" x14ac:dyDescent="0.25">
      <c r="A9" s="834" t="s">
        <v>141</v>
      </c>
      <c r="B9" s="834"/>
      <c r="C9" s="834"/>
      <c r="D9" s="834"/>
      <c r="E9" s="834"/>
      <c r="F9" s="834"/>
    </row>
    <row r="10" spans="1:8" ht="13.8" thickBot="1" x14ac:dyDescent="0.3">
      <c r="A10" s="405"/>
      <c r="E10" s="405"/>
      <c r="F10" s="405"/>
    </row>
    <row r="11" spans="1:8" ht="13.95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20" t="s">
        <v>16</v>
      </c>
      <c r="H11" s="821"/>
    </row>
    <row r="12" spans="1:8" ht="13.2" customHeight="1" x14ac:dyDescent="0.25">
      <c r="A12" s="836"/>
      <c r="B12" s="843"/>
      <c r="C12" s="836"/>
      <c r="D12" s="846"/>
      <c r="E12" s="836"/>
      <c r="F12" s="843"/>
      <c r="G12" s="822"/>
      <c r="H12" s="823"/>
    </row>
    <row r="13" spans="1:8" ht="13.95" customHeight="1" thickBot="1" x14ac:dyDescent="0.3">
      <c r="A13" s="837"/>
      <c r="B13" s="844"/>
      <c r="C13" s="837"/>
      <c r="D13" s="847"/>
      <c r="E13" s="837"/>
      <c r="F13" s="844"/>
      <c r="G13" s="824"/>
      <c r="H13" s="825"/>
    </row>
    <row r="14" spans="1:8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828">
        <v>7</v>
      </c>
      <c r="H14" s="829"/>
    </row>
    <row r="15" spans="1:8" s="76" customFormat="1" ht="16.8" x14ac:dyDescent="0.25">
      <c r="A15" s="43">
        <v>1</v>
      </c>
      <c r="B15" s="848" t="s">
        <v>25</v>
      </c>
      <c r="C15" s="8" t="s">
        <v>26</v>
      </c>
      <c r="D15" s="9" t="s">
        <v>27</v>
      </c>
      <c r="E15" s="8" t="s">
        <v>28</v>
      </c>
      <c r="F15" s="77">
        <v>53</v>
      </c>
      <c r="G15" s="830" t="s">
        <v>29</v>
      </c>
      <c r="H15" s="831"/>
    </row>
    <row r="16" spans="1:8" s="76" customFormat="1" ht="16.8" x14ac:dyDescent="0.25">
      <c r="A16" s="44">
        <v>2</v>
      </c>
      <c r="B16" s="849"/>
      <c r="C16" s="2"/>
      <c r="D16" s="1" t="s">
        <v>30</v>
      </c>
      <c r="E16" s="2" t="s">
        <v>28</v>
      </c>
      <c r="F16" s="78">
        <v>100</v>
      </c>
      <c r="G16" s="832" t="s">
        <v>31</v>
      </c>
      <c r="H16" s="833"/>
    </row>
    <row r="17" spans="1:8" s="76" customFormat="1" ht="16.8" x14ac:dyDescent="0.25">
      <c r="A17" s="43">
        <v>3</v>
      </c>
      <c r="B17" s="849"/>
      <c r="C17" s="2" t="s">
        <v>26</v>
      </c>
      <c r="D17" s="1" t="s">
        <v>32</v>
      </c>
      <c r="E17" s="2" t="s">
        <v>28</v>
      </c>
      <c r="F17" s="78">
        <v>425.4</v>
      </c>
      <c r="G17" s="814" t="s">
        <v>31</v>
      </c>
      <c r="H17" s="815"/>
    </row>
    <row r="18" spans="1:8" s="76" customFormat="1" ht="27.6" x14ac:dyDescent="0.25">
      <c r="A18" s="44">
        <v>4</v>
      </c>
      <c r="B18" s="849"/>
      <c r="C18" s="7"/>
      <c r="D18" s="4" t="s">
        <v>34</v>
      </c>
      <c r="E18" s="2" t="s">
        <v>35</v>
      </c>
      <c r="F18" s="78">
        <v>88</v>
      </c>
      <c r="G18" s="814" t="s">
        <v>31</v>
      </c>
      <c r="H18" s="815"/>
    </row>
    <row r="19" spans="1:8" s="76" customFormat="1" ht="27.6" x14ac:dyDescent="0.25">
      <c r="A19" s="43">
        <v>5</v>
      </c>
      <c r="B19" s="849"/>
      <c r="C19" s="7"/>
      <c r="D19" s="4" t="s">
        <v>37</v>
      </c>
      <c r="E19" s="2" t="s">
        <v>35</v>
      </c>
      <c r="F19" s="79" t="s">
        <v>38</v>
      </c>
      <c r="G19" s="814" t="s">
        <v>31</v>
      </c>
      <c r="H19" s="815"/>
    </row>
    <row r="20" spans="1:8" s="76" customFormat="1" ht="27.6" x14ac:dyDescent="0.25">
      <c r="A20" s="43">
        <v>6</v>
      </c>
      <c r="B20" s="849"/>
      <c r="C20" s="7"/>
      <c r="D20" s="5" t="s">
        <v>40</v>
      </c>
      <c r="E20" s="2"/>
      <c r="F20" s="71"/>
      <c r="G20" s="814" t="s">
        <v>31</v>
      </c>
      <c r="H20" s="815"/>
    </row>
    <row r="21" spans="1:8" s="76" customFormat="1" ht="27.6" x14ac:dyDescent="0.25">
      <c r="A21" s="44">
        <v>7</v>
      </c>
      <c r="B21" s="849"/>
      <c r="C21" s="7"/>
      <c r="D21" s="410" t="s">
        <v>41</v>
      </c>
      <c r="E21" s="2" t="s">
        <v>42</v>
      </c>
      <c r="F21" s="69">
        <v>5</v>
      </c>
      <c r="G21" s="814" t="s">
        <v>44</v>
      </c>
      <c r="H21" s="815"/>
    </row>
    <row r="22" spans="1:8" s="76" customFormat="1" ht="13.8" x14ac:dyDescent="0.25">
      <c r="A22" s="43">
        <v>8</v>
      </c>
      <c r="B22" s="849"/>
      <c r="C22" s="7"/>
      <c r="D22" s="410" t="s">
        <v>45</v>
      </c>
      <c r="E22" s="2" t="s">
        <v>42</v>
      </c>
      <c r="F22" s="69">
        <v>5</v>
      </c>
      <c r="G22" s="814" t="s">
        <v>31</v>
      </c>
      <c r="H22" s="815"/>
    </row>
    <row r="23" spans="1:8" s="76" customFormat="1" ht="13.8" x14ac:dyDescent="0.25">
      <c r="A23" s="44">
        <v>9</v>
      </c>
      <c r="B23" s="849"/>
      <c r="C23" s="2"/>
      <c r="D23" s="35" t="s">
        <v>47</v>
      </c>
      <c r="E23" s="2"/>
      <c r="F23" s="69"/>
      <c r="G23" s="814" t="s">
        <v>48</v>
      </c>
      <c r="H23" s="815"/>
    </row>
    <row r="24" spans="1:8" s="76" customFormat="1" ht="13.8" x14ac:dyDescent="0.25">
      <c r="A24" s="43">
        <v>10</v>
      </c>
      <c r="B24" s="849"/>
      <c r="C24" s="52" t="s">
        <v>26</v>
      </c>
      <c r="D24" s="35" t="s">
        <v>142</v>
      </c>
      <c r="E24" s="2" t="s">
        <v>35</v>
      </c>
      <c r="F24" s="69">
        <v>2</v>
      </c>
      <c r="G24" s="814" t="s">
        <v>29</v>
      </c>
      <c r="H24" s="815"/>
    </row>
    <row r="25" spans="1:8" s="76" customFormat="1" ht="13.8" x14ac:dyDescent="0.25">
      <c r="A25" s="43">
        <v>11</v>
      </c>
      <c r="B25" s="849"/>
      <c r="C25" s="2">
        <v>2</v>
      </c>
      <c r="D25" s="1" t="s">
        <v>144</v>
      </c>
      <c r="E25" s="2"/>
      <c r="F25" s="79"/>
      <c r="G25" s="814" t="s">
        <v>31</v>
      </c>
      <c r="H25" s="815"/>
    </row>
    <row r="26" spans="1:8" s="76" customFormat="1" ht="14.4" thickBot="1" x14ac:dyDescent="0.3">
      <c r="A26" s="45">
        <v>12</v>
      </c>
      <c r="B26" s="850"/>
      <c r="C26" s="39" t="s">
        <v>26</v>
      </c>
      <c r="D26" s="411" t="s">
        <v>51</v>
      </c>
      <c r="E26" s="39" t="s">
        <v>35</v>
      </c>
      <c r="F26" s="481">
        <v>2</v>
      </c>
      <c r="G26" s="816" t="s">
        <v>48</v>
      </c>
      <c r="H26" s="817"/>
    </row>
    <row r="27" spans="1:8" s="76" customFormat="1" ht="16.8" x14ac:dyDescent="0.25">
      <c r="A27" s="43">
        <v>13</v>
      </c>
      <c r="B27" s="863">
        <v>238</v>
      </c>
      <c r="C27" s="53" t="s">
        <v>52</v>
      </c>
      <c r="D27" s="9" t="s">
        <v>27</v>
      </c>
      <c r="E27" s="8" t="s">
        <v>28</v>
      </c>
      <c r="F27" s="80">
        <v>34</v>
      </c>
      <c r="G27" s="818" t="s">
        <v>29</v>
      </c>
      <c r="H27" s="819"/>
    </row>
    <row r="28" spans="1:8" s="76" customFormat="1" ht="27.6" x14ac:dyDescent="0.25">
      <c r="A28" s="44">
        <v>14</v>
      </c>
      <c r="B28" s="851"/>
      <c r="C28" s="497"/>
      <c r="D28" s="4" t="s">
        <v>34</v>
      </c>
      <c r="E28" s="2" t="s">
        <v>35</v>
      </c>
      <c r="F28" s="79">
        <v>107</v>
      </c>
      <c r="G28" s="814" t="s">
        <v>31</v>
      </c>
      <c r="H28" s="815"/>
    </row>
    <row r="29" spans="1:8" s="76" customFormat="1" ht="27.6" x14ac:dyDescent="0.25">
      <c r="A29" s="43">
        <v>15</v>
      </c>
      <c r="B29" s="851"/>
      <c r="C29" s="497">
        <v>3</v>
      </c>
      <c r="D29" s="4" t="s">
        <v>145</v>
      </c>
      <c r="E29" s="2" t="s">
        <v>35</v>
      </c>
      <c r="F29" s="79" t="s">
        <v>55</v>
      </c>
      <c r="G29" s="814" t="s">
        <v>31</v>
      </c>
      <c r="H29" s="815"/>
    </row>
    <row r="30" spans="1:8" s="76" customFormat="1" ht="27.6" x14ac:dyDescent="0.25">
      <c r="A30" s="43">
        <v>16</v>
      </c>
      <c r="B30" s="851"/>
      <c r="C30" s="497"/>
      <c r="D30" s="4" t="s">
        <v>40</v>
      </c>
      <c r="E30" s="7"/>
      <c r="F30" s="71"/>
      <c r="G30" s="814" t="s">
        <v>31</v>
      </c>
      <c r="H30" s="815"/>
    </row>
    <row r="31" spans="1:8" s="76" customFormat="1" ht="16.8" x14ac:dyDescent="0.25">
      <c r="A31" s="44">
        <v>17</v>
      </c>
      <c r="B31" s="851"/>
      <c r="C31" s="412"/>
      <c r="D31" s="1" t="s">
        <v>57</v>
      </c>
      <c r="E31" s="2" t="s">
        <v>28</v>
      </c>
      <c r="F31" s="79">
        <v>35.6</v>
      </c>
      <c r="G31" s="814" t="s">
        <v>44</v>
      </c>
      <c r="H31" s="815"/>
    </row>
    <row r="32" spans="1:8" s="76" customFormat="1" ht="16.8" x14ac:dyDescent="0.25">
      <c r="A32" s="43">
        <v>18</v>
      </c>
      <c r="B32" s="851"/>
      <c r="C32" s="412"/>
      <c r="D32" s="1" t="s">
        <v>30</v>
      </c>
      <c r="E32" s="2" t="s">
        <v>28</v>
      </c>
      <c r="F32" s="71">
        <v>100</v>
      </c>
      <c r="G32" s="814" t="s">
        <v>44</v>
      </c>
      <c r="H32" s="815"/>
    </row>
    <row r="33" spans="1:8" s="76" customFormat="1" ht="13.8" x14ac:dyDescent="0.25">
      <c r="A33" s="44">
        <v>19</v>
      </c>
      <c r="B33" s="851"/>
      <c r="C33" s="50"/>
      <c r="D33" s="35" t="s">
        <v>47</v>
      </c>
      <c r="E33" s="2"/>
      <c r="F33" s="69"/>
      <c r="G33" s="814" t="s">
        <v>48</v>
      </c>
      <c r="H33" s="815"/>
    </row>
    <row r="34" spans="1:8" s="76" customFormat="1" ht="27.6" x14ac:dyDescent="0.25">
      <c r="A34" s="43">
        <v>20</v>
      </c>
      <c r="B34" s="851"/>
      <c r="C34" s="50"/>
      <c r="D34" s="410" t="s">
        <v>41</v>
      </c>
      <c r="E34" s="2" t="s">
        <v>42</v>
      </c>
      <c r="F34" s="69">
        <v>5</v>
      </c>
      <c r="G34" s="814" t="s">
        <v>44</v>
      </c>
      <c r="H34" s="815"/>
    </row>
    <row r="35" spans="1:8" s="76" customFormat="1" ht="13.8" x14ac:dyDescent="0.25">
      <c r="A35" s="43">
        <v>21</v>
      </c>
      <c r="B35" s="851"/>
      <c r="C35" s="50"/>
      <c r="D35" s="410" t="s">
        <v>45</v>
      </c>
      <c r="E35" s="2" t="s">
        <v>42</v>
      </c>
      <c r="F35" s="69">
        <v>5</v>
      </c>
      <c r="G35" s="814" t="s">
        <v>31</v>
      </c>
      <c r="H35" s="815"/>
    </row>
    <row r="36" spans="1:8" s="76" customFormat="1" ht="27.6" x14ac:dyDescent="0.25">
      <c r="A36" s="44">
        <v>22</v>
      </c>
      <c r="B36" s="851"/>
      <c r="C36" s="50">
        <v>1</v>
      </c>
      <c r="D36" s="4" t="s">
        <v>145</v>
      </c>
      <c r="E36" s="2" t="s">
        <v>35</v>
      </c>
      <c r="F36" s="69">
        <v>2</v>
      </c>
      <c r="G36" s="814" t="s">
        <v>44</v>
      </c>
      <c r="H36" s="815"/>
    </row>
    <row r="37" spans="1:8" s="76" customFormat="1" ht="41.4" x14ac:dyDescent="0.25">
      <c r="A37" s="43">
        <v>23</v>
      </c>
      <c r="B37" s="851"/>
      <c r="C37" s="52" t="s">
        <v>26</v>
      </c>
      <c r="D37" s="421" t="s">
        <v>146</v>
      </c>
      <c r="E37" s="2" t="s">
        <v>28</v>
      </c>
      <c r="F37" s="69">
        <v>40</v>
      </c>
      <c r="G37" s="814" t="s">
        <v>48</v>
      </c>
      <c r="H37" s="815"/>
    </row>
    <row r="38" spans="1:8" s="76" customFormat="1" ht="13.8" x14ac:dyDescent="0.25">
      <c r="A38" s="44">
        <v>24</v>
      </c>
      <c r="B38" s="866"/>
      <c r="C38" s="453" t="s">
        <v>19</v>
      </c>
      <c r="D38" s="421" t="s">
        <v>147</v>
      </c>
      <c r="E38" s="2" t="s">
        <v>148</v>
      </c>
      <c r="F38" s="69"/>
      <c r="G38" s="814" t="s">
        <v>48</v>
      </c>
      <c r="H38" s="815"/>
    </row>
    <row r="39" spans="1:8" s="76" customFormat="1" ht="13.8" x14ac:dyDescent="0.25">
      <c r="A39" s="43">
        <v>25</v>
      </c>
      <c r="B39" s="866"/>
      <c r="C39" s="52" t="s">
        <v>52</v>
      </c>
      <c r="D39" s="35" t="s">
        <v>142</v>
      </c>
      <c r="E39" s="2" t="s">
        <v>35</v>
      </c>
      <c r="F39" s="69">
        <v>3</v>
      </c>
      <c r="G39" s="814" t="s">
        <v>29</v>
      </c>
      <c r="H39" s="815"/>
    </row>
    <row r="40" spans="1:8" s="76" customFormat="1" ht="41.4" x14ac:dyDescent="0.25">
      <c r="A40" s="43">
        <v>26</v>
      </c>
      <c r="B40" s="851"/>
      <c r="C40" s="50"/>
      <c r="D40" s="421" t="s">
        <v>150</v>
      </c>
      <c r="E40" s="2" t="s">
        <v>28</v>
      </c>
      <c r="F40" s="69">
        <v>25</v>
      </c>
      <c r="G40" s="814" t="s">
        <v>48</v>
      </c>
      <c r="H40" s="815"/>
    </row>
    <row r="41" spans="1:8" s="76" customFormat="1" ht="14.4" thickBot="1" x14ac:dyDescent="0.3">
      <c r="A41" s="45">
        <v>27</v>
      </c>
      <c r="B41" s="852"/>
      <c r="C41" s="498" t="s">
        <v>52</v>
      </c>
      <c r="D41" s="411" t="s">
        <v>51</v>
      </c>
      <c r="E41" s="39" t="s">
        <v>35</v>
      </c>
      <c r="F41" s="499" t="s">
        <v>21</v>
      </c>
      <c r="G41" s="816" t="s">
        <v>48</v>
      </c>
      <c r="H41" s="817"/>
    </row>
    <row r="42" spans="1:8" s="76" customFormat="1" ht="27.6" x14ac:dyDescent="0.25">
      <c r="A42" s="43">
        <v>28</v>
      </c>
      <c r="B42" s="863">
        <v>240</v>
      </c>
      <c r="C42" s="8"/>
      <c r="D42" s="456" t="s">
        <v>151</v>
      </c>
      <c r="E42" s="8" t="s">
        <v>35</v>
      </c>
      <c r="F42" s="77">
        <v>2</v>
      </c>
      <c r="G42" s="864" t="s">
        <v>31</v>
      </c>
      <c r="H42" s="865"/>
    </row>
    <row r="43" spans="1:8" s="76" customFormat="1" ht="27.6" x14ac:dyDescent="0.25">
      <c r="A43" s="44">
        <v>29</v>
      </c>
      <c r="B43" s="851"/>
      <c r="C43" s="2"/>
      <c r="D43" s="5" t="s">
        <v>153</v>
      </c>
      <c r="E43" s="2" t="s">
        <v>28</v>
      </c>
      <c r="F43" s="78">
        <v>175.47</v>
      </c>
      <c r="G43" s="859" t="s">
        <v>31</v>
      </c>
      <c r="H43" s="860"/>
    </row>
    <row r="44" spans="1:8" s="76" customFormat="1" ht="27.6" x14ac:dyDescent="0.25">
      <c r="A44" s="43">
        <v>30</v>
      </c>
      <c r="B44" s="851"/>
      <c r="C44" s="2"/>
      <c r="D44" s="4" t="s">
        <v>145</v>
      </c>
      <c r="E44" s="2" t="s">
        <v>35</v>
      </c>
      <c r="F44" s="78">
        <v>67</v>
      </c>
      <c r="G44" s="859" t="s">
        <v>29</v>
      </c>
      <c r="H44" s="860"/>
    </row>
    <row r="45" spans="1:8" s="76" customFormat="1" ht="13.8" x14ac:dyDescent="0.25">
      <c r="A45" s="43">
        <v>31</v>
      </c>
      <c r="B45" s="851"/>
      <c r="C45" s="2"/>
      <c r="D45" s="1" t="s">
        <v>155</v>
      </c>
      <c r="E45" s="2" t="s">
        <v>35</v>
      </c>
      <c r="F45" s="78">
        <v>20</v>
      </c>
      <c r="G45" s="859" t="s">
        <v>62</v>
      </c>
      <c r="H45" s="860"/>
    </row>
    <row r="46" spans="1:8" s="76" customFormat="1" ht="14.4" thickBot="1" x14ac:dyDescent="0.3">
      <c r="A46" s="45">
        <v>32</v>
      </c>
      <c r="B46" s="852"/>
      <c r="C46" s="39">
        <v>1</v>
      </c>
      <c r="D46" s="459" t="s">
        <v>83</v>
      </c>
      <c r="E46" s="460" t="s">
        <v>60</v>
      </c>
      <c r="F46" s="500">
        <v>3</v>
      </c>
      <c r="G46" s="816" t="s">
        <v>31</v>
      </c>
      <c r="H46" s="817"/>
    </row>
    <row r="47" spans="1:8" ht="16.8" x14ac:dyDescent="0.25">
      <c r="A47" s="32"/>
      <c r="B47" s="30"/>
      <c r="C47" s="30"/>
      <c r="D47" s="30"/>
      <c r="E47" s="32"/>
      <c r="F47" s="32"/>
      <c r="G47" s="30"/>
      <c r="H47" s="30"/>
    </row>
    <row r="48" spans="1:8" ht="16.8" x14ac:dyDescent="0.25">
      <c r="A48" s="32"/>
      <c r="B48" s="30"/>
      <c r="C48" s="30" t="s">
        <v>133</v>
      </c>
      <c r="D48" s="30"/>
      <c r="E48" s="32"/>
      <c r="F48" s="32"/>
      <c r="G48" s="30"/>
      <c r="H48" s="30"/>
    </row>
    <row r="49" spans="1:8" ht="16.8" x14ac:dyDescent="0.25">
      <c r="A49" s="32"/>
      <c r="B49" s="30"/>
      <c r="C49" s="30" t="s">
        <v>134</v>
      </c>
      <c r="D49" s="30"/>
      <c r="E49" s="32"/>
      <c r="F49" s="32"/>
      <c r="G49" s="30"/>
      <c r="H49" s="30"/>
    </row>
  </sheetData>
  <mergeCells count="46">
    <mergeCell ref="G40:H40"/>
    <mergeCell ref="G41:H41"/>
    <mergeCell ref="B42:B46"/>
    <mergeCell ref="G42:H42"/>
    <mergeCell ref="G43:H43"/>
    <mergeCell ref="G44:H44"/>
    <mergeCell ref="G45:H45"/>
    <mergeCell ref="G46:H46"/>
    <mergeCell ref="G39:H39"/>
    <mergeCell ref="G25:H25"/>
    <mergeCell ref="G26:H26"/>
    <mergeCell ref="B27:B41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4:H24"/>
    <mergeCell ref="G11:H13"/>
    <mergeCell ref="G14:H14"/>
    <mergeCell ref="B15:B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topLeftCell="A4" workbookViewId="0">
      <selection activeCell="L22" sqref="L22"/>
    </sheetView>
  </sheetViews>
  <sheetFormatPr defaultRowHeight="13.2" x14ac:dyDescent="0.25"/>
  <cols>
    <col min="4" max="4" width="31.88671875" customWidth="1"/>
  </cols>
  <sheetData>
    <row r="1" spans="1:8" ht="16.8" x14ac:dyDescent="0.25">
      <c r="A1" s="22"/>
      <c r="B1" s="23"/>
      <c r="C1" s="23" t="s">
        <v>0</v>
      </c>
      <c r="D1" s="23"/>
      <c r="E1" s="22"/>
      <c r="F1" s="22"/>
      <c r="G1" s="23"/>
      <c r="H1" s="23"/>
    </row>
    <row r="2" spans="1:8" ht="16.8" x14ac:dyDescent="0.25">
      <c r="A2" s="22"/>
      <c r="B2" s="23"/>
      <c r="C2" s="23" t="s">
        <v>1</v>
      </c>
      <c r="D2" s="23"/>
      <c r="E2" s="22"/>
      <c r="F2" s="22"/>
      <c r="G2" s="23"/>
      <c r="H2" s="23"/>
    </row>
    <row r="3" spans="1:8" ht="16.8" x14ac:dyDescent="0.25">
      <c r="A3" s="22"/>
      <c r="B3" s="23"/>
      <c r="C3" s="23" t="s">
        <v>2</v>
      </c>
      <c r="D3" s="23"/>
      <c r="E3" s="22"/>
      <c r="F3" s="22"/>
      <c r="G3" s="23"/>
      <c r="H3" s="23"/>
    </row>
    <row r="4" spans="1:8" ht="16.8" x14ac:dyDescent="0.25">
      <c r="A4" s="22"/>
      <c r="B4" s="23"/>
      <c r="C4" s="23" t="s">
        <v>3</v>
      </c>
      <c r="D4" s="23"/>
      <c r="E4" s="22"/>
      <c r="F4" s="22"/>
      <c r="G4" s="23"/>
      <c r="H4" s="23"/>
    </row>
    <row r="5" spans="1:8" ht="16.8" x14ac:dyDescent="0.25">
      <c r="A5" s="22"/>
      <c r="B5" s="23"/>
      <c r="C5" s="23" t="s">
        <v>140</v>
      </c>
      <c r="D5" s="23"/>
      <c r="E5" s="22"/>
      <c r="F5" s="22"/>
      <c r="G5" s="23"/>
      <c r="H5" s="23"/>
    </row>
    <row r="6" spans="1:8" x14ac:dyDescent="0.25">
      <c r="A6" s="405"/>
      <c r="E6" s="405"/>
      <c r="F6" s="405"/>
    </row>
    <row r="7" spans="1:8" ht="16.8" x14ac:dyDescent="0.25">
      <c r="A7" s="834" t="s">
        <v>5</v>
      </c>
      <c r="B7" s="834"/>
      <c r="C7" s="834"/>
      <c r="D7" s="834"/>
      <c r="E7" s="834"/>
      <c r="F7" s="834"/>
    </row>
    <row r="8" spans="1:8" ht="16.8" x14ac:dyDescent="0.25">
      <c r="A8" s="834" t="s">
        <v>6</v>
      </c>
      <c r="B8" s="834"/>
      <c r="C8" s="834"/>
      <c r="D8" s="834"/>
      <c r="E8" s="834"/>
      <c r="F8" s="834"/>
    </row>
    <row r="9" spans="1:8" ht="16.8" x14ac:dyDescent="0.25">
      <c r="A9" s="834" t="s">
        <v>141</v>
      </c>
      <c r="B9" s="834"/>
      <c r="C9" s="834"/>
      <c r="D9" s="834"/>
      <c r="E9" s="834"/>
      <c r="F9" s="834"/>
    </row>
    <row r="10" spans="1:8" ht="13.8" thickBot="1" x14ac:dyDescent="0.3">
      <c r="A10" s="405"/>
      <c r="E10" s="405"/>
      <c r="F10" s="405"/>
    </row>
    <row r="11" spans="1:8" ht="13.95" customHeight="1" x14ac:dyDescent="0.25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20" t="s">
        <v>16</v>
      </c>
      <c r="H11" s="821"/>
    </row>
    <row r="12" spans="1:8" ht="13.2" customHeight="1" x14ac:dyDescent="0.25">
      <c r="A12" s="836"/>
      <c r="B12" s="843"/>
      <c r="C12" s="836"/>
      <c r="D12" s="846"/>
      <c r="E12" s="836"/>
      <c r="F12" s="843"/>
      <c r="G12" s="822"/>
      <c r="H12" s="823"/>
    </row>
    <row r="13" spans="1:8" ht="13.95" customHeight="1" thickBot="1" x14ac:dyDescent="0.3">
      <c r="A13" s="837"/>
      <c r="B13" s="844"/>
      <c r="C13" s="837"/>
      <c r="D13" s="847"/>
      <c r="E13" s="837"/>
      <c r="F13" s="844"/>
      <c r="G13" s="824"/>
      <c r="H13" s="825"/>
    </row>
    <row r="14" spans="1:8" ht="14.4" thickBot="1" x14ac:dyDescent="0.3">
      <c r="A14" s="36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828">
        <v>7</v>
      </c>
      <c r="H14" s="829"/>
    </row>
    <row r="15" spans="1:8" s="76" customFormat="1" ht="16.8" x14ac:dyDescent="0.25">
      <c r="A15" s="43">
        <v>1</v>
      </c>
      <c r="B15" s="857" t="s">
        <v>71</v>
      </c>
      <c r="C15" s="463" t="s">
        <v>52</v>
      </c>
      <c r="D15" s="464" t="s">
        <v>27</v>
      </c>
      <c r="E15" s="465" t="s">
        <v>28</v>
      </c>
      <c r="F15" s="466">
        <v>35</v>
      </c>
      <c r="G15" s="874" t="s">
        <v>29</v>
      </c>
      <c r="H15" s="875"/>
    </row>
    <row r="16" spans="1:8" s="76" customFormat="1" ht="16.8" x14ac:dyDescent="0.25">
      <c r="A16" s="44">
        <v>2</v>
      </c>
      <c r="B16" s="857"/>
      <c r="C16" s="468"/>
      <c r="D16" s="4" t="s">
        <v>30</v>
      </c>
      <c r="E16" s="46" t="s">
        <v>28</v>
      </c>
      <c r="F16" s="79">
        <v>100</v>
      </c>
      <c r="G16" s="872" t="s">
        <v>44</v>
      </c>
      <c r="H16" s="873"/>
    </row>
    <row r="17" spans="1:8" s="76" customFormat="1" ht="16.8" x14ac:dyDescent="0.25">
      <c r="A17" s="43">
        <v>3</v>
      </c>
      <c r="B17" s="857"/>
      <c r="C17" s="470"/>
      <c r="D17" s="4" t="s">
        <v>72</v>
      </c>
      <c r="E17" s="46" t="s">
        <v>28</v>
      </c>
      <c r="F17" s="79">
        <v>61.6</v>
      </c>
      <c r="G17" s="872" t="s">
        <v>31</v>
      </c>
      <c r="H17" s="873"/>
    </row>
    <row r="18" spans="1:8" s="76" customFormat="1" ht="27.6" x14ac:dyDescent="0.25">
      <c r="A18" s="44">
        <v>4</v>
      </c>
      <c r="B18" s="857"/>
      <c r="C18" s="470"/>
      <c r="D18" s="4" t="s">
        <v>40</v>
      </c>
      <c r="E18" s="46"/>
      <c r="F18" s="79"/>
      <c r="G18" s="872" t="s">
        <v>31</v>
      </c>
      <c r="H18" s="873"/>
    </row>
    <row r="19" spans="1:8" s="76" customFormat="1" ht="27.6" x14ac:dyDescent="0.25">
      <c r="A19" s="43">
        <v>5</v>
      </c>
      <c r="B19" s="857"/>
      <c r="C19" s="470"/>
      <c r="D19" s="4" t="s">
        <v>34</v>
      </c>
      <c r="E19" s="46" t="s">
        <v>35</v>
      </c>
      <c r="F19" s="79">
        <v>84</v>
      </c>
      <c r="G19" s="872" t="s">
        <v>31</v>
      </c>
      <c r="H19" s="873"/>
    </row>
    <row r="20" spans="1:8" s="76" customFormat="1" ht="27.6" x14ac:dyDescent="0.25">
      <c r="A20" s="44">
        <v>6</v>
      </c>
      <c r="B20" s="857"/>
      <c r="C20" s="470"/>
      <c r="D20" s="4" t="s">
        <v>75</v>
      </c>
      <c r="E20" s="46" t="s">
        <v>35</v>
      </c>
      <c r="F20" s="79">
        <v>3</v>
      </c>
      <c r="G20" s="880" t="s">
        <v>48</v>
      </c>
      <c r="H20" s="881"/>
    </row>
    <row r="21" spans="1:8" s="76" customFormat="1" ht="16.8" x14ac:dyDescent="0.25">
      <c r="A21" s="43">
        <v>7</v>
      </c>
      <c r="B21" s="857"/>
      <c r="C21" s="470"/>
      <c r="D21" s="4" t="s">
        <v>76</v>
      </c>
      <c r="E21" s="46" t="s">
        <v>28</v>
      </c>
      <c r="F21" s="79">
        <v>177.1</v>
      </c>
      <c r="G21" s="872" t="s">
        <v>31</v>
      </c>
      <c r="H21" s="873"/>
    </row>
    <row r="22" spans="1:8" s="76" customFormat="1" ht="13.8" x14ac:dyDescent="0.25">
      <c r="A22" s="44">
        <v>8</v>
      </c>
      <c r="B22" s="857"/>
      <c r="C22" s="46"/>
      <c r="D22" s="4" t="s">
        <v>157</v>
      </c>
      <c r="E22" s="46"/>
      <c r="F22" s="78"/>
      <c r="G22" s="870" t="s">
        <v>48</v>
      </c>
      <c r="H22" s="871"/>
    </row>
    <row r="23" spans="1:8" s="76" customFormat="1" ht="27.6" x14ac:dyDescent="0.25">
      <c r="A23" s="43">
        <v>9</v>
      </c>
      <c r="B23" s="857"/>
      <c r="C23" s="465"/>
      <c r="D23" s="74" t="s">
        <v>144</v>
      </c>
      <c r="E23" s="46"/>
      <c r="F23" s="475"/>
      <c r="G23" s="872" t="s">
        <v>62</v>
      </c>
      <c r="H23" s="873"/>
    </row>
    <row r="24" spans="1:8" s="76" customFormat="1" ht="16.8" x14ac:dyDescent="0.25">
      <c r="A24" s="44">
        <v>10</v>
      </c>
      <c r="B24" s="857"/>
      <c r="C24" s="465">
        <v>1</v>
      </c>
      <c r="D24" s="74" t="s">
        <v>64</v>
      </c>
      <c r="E24" s="46" t="s">
        <v>28</v>
      </c>
      <c r="F24" s="475">
        <v>1196.81</v>
      </c>
      <c r="G24" s="872" t="s">
        <v>48</v>
      </c>
      <c r="H24" s="873"/>
    </row>
    <row r="25" spans="1:8" s="76" customFormat="1" ht="16.8" x14ac:dyDescent="0.25">
      <c r="A25" s="43">
        <v>11</v>
      </c>
      <c r="B25" s="857"/>
      <c r="C25" s="477" t="s">
        <v>52</v>
      </c>
      <c r="D25" s="74" t="s">
        <v>158</v>
      </c>
      <c r="E25" s="46" t="s">
        <v>28</v>
      </c>
      <c r="F25" s="475">
        <v>160</v>
      </c>
      <c r="G25" s="872" t="s">
        <v>48</v>
      </c>
      <c r="H25" s="873"/>
    </row>
    <row r="26" spans="1:8" s="76" customFormat="1" ht="27.6" x14ac:dyDescent="0.25">
      <c r="A26" s="44">
        <v>12</v>
      </c>
      <c r="B26" s="857"/>
      <c r="C26" s="465"/>
      <c r="D26" s="421" t="s">
        <v>41</v>
      </c>
      <c r="E26" s="46" t="s">
        <v>42</v>
      </c>
      <c r="F26" s="492">
        <v>5</v>
      </c>
      <c r="G26" s="872" t="s">
        <v>44</v>
      </c>
      <c r="H26" s="873"/>
    </row>
    <row r="27" spans="1:8" s="76" customFormat="1" ht="13.8" x14ac:dyDescent="0.25">
      <c r="A27" s="43">
        <v>13</v>
      </c>
      <c r="B27" s="857"/>
      <c r="C27" s="465"/>
      <c r="D27" s="421" t="s">
        <v>45</v>
      </c>
      <c r="E27" s="46" t="s">
        <v>42</v>
      </c>
      <c r="F27" s="492">
        <v>5</v>
      </c>
      <c r="G27" s="872" t="s">
        <v>31</v>
      </c>
      <c r="H27" s="873"/>
    </row>
    <row r="28" spans="1:8" s="76" customFormat="1" ht="27.6" x14ac:dyDescent="0.25">
      <c r="A28" s="44">
        <v>14</v>
      </c>
      <c r="B28" s="857"/>
      <c r="C28" s="465"/>
      <c r="D28" s="4" t="s">
        <v>47</v>
      </c>
      <c r="E28" s="46"/>
      <c r="F28" s="78"/>
      <c r="G28" s="870" t="s">
        <v>48</v>
      </c>
      <c r="H28" s="871"/>
    </row>
    <row r="29" spans="1:8" s="76" customFormat="1" ht="13.8" x14ac:dyDescent="0.25">
      <c r="A29" s="43">
        <v>15</v>
      </c>
      <c r="B29" s="857"/>
      <c r="C29" s="478" t="s">
        <v>52</v>
      </c>
      <c r="D29" s="4" t="s">
        <v>142</v>
      </c>
      <c r="E29" s="46" t="s">
        <v>35</v>
      </c>
      <c r="F29" s="79">
        <v>3</v>
      </c>
      <c r="G29" s="872" t="s">
        <v>29</v>
      </c>
      <c r="H29" s="873"/>
    </row>
    <row r="30" spans="1:8" s="76" customFormat="1" ht="13.8" x14ac:dyDescent="0.25">
      <c r="A30" s="44">
        <v>16</v>
      </c>
      <c r="B30" s="857"/>
      <c r="C30" s="465" t="s">
        <v>52</v>
      </c>
      <c r="D30" s="74" t="s">
        <v>51</v>
      </c>
      <c r="E30" s="465" t="s">
        <v>35</v>
      </c>
      <c r="F30" s="475">
        <v>3</v>
      </c>
      <c r="G30" s="874" t="s">
        <v>48</v>
      </c>
      <c r="H30" s="875"/>
    </row>
    <row r="31" spans="1:8" s="76" customFormat="1" ht="14.4" thickBot="1" x14ac:dyDescent="0.3">
      <c r="A31" s="45">
        <v>17</v>
      </c>
      <c r="B31" s="858"/>
      <c r="C31" s="479"/>
      <c r="D31" s="434" t="s">
        <v>87</v>
      </c>
      <c r="E31" s="480" t="s">
        <v>35</v>
      </c>
      <c r="F31" s="481">
        <v>14</v>
      </c>
      <c r="G31" s="876" t="s">
        <v>62</v>
      </c>
      <c r="H31" s="877"/>
    </row>
    <row r="32" spans="1:8" s="76" customFormat="1" ht="16.8" x14ac:dyDescent="0.25">
      <c r="A32" s="43">
        <v>18</v>
      </c>
      <c r="B32" s="853" t="s">
        <v>88</v>
      </c>
      <c r="C32" s="482"/>
      <c r="D32" s="483" t="s">
        <v>27</v>
      </c>
      <c r="E32" s="450" t="s">
        <v>28</v>
      </c>
      <c r="F32" s="77">
        <v>23</v>
      </c>
      <c r="G32" s="878" t="s">
        <v>29</v>
      </c>
      <c r="H32" s="879"/>
    </row>
    <row r="33" spans="1:8" s="76" customFormat="1" ht="27.6" x14ac:dyDescent="0.25">
      <c r="A33" s="43">
        <v>19</v>
      </c>
      <c r="B33" s="849"/>
      <c r="C33" s="484"/>
      <c r="D33" s="4" t="s">
        <v>34</v>
      </c>
      <c r="E33" s="46" t="s">
        <v>35</v>
      </c>
      <c r="F33" s="79">
        <v>92</v>
      </c>
      <c r="G33" s="872" t="s">
        <v>31</v>
      </c>
      <c r="H33" s="873"/>
    </row>
    <row r="34" spans="1:8" s="76" customFormat="1" ht="27.6" x14ac:dyDescent="0.25">
      <c r="A34" s="44">
        <v>20</v>
      </c>
      <c r="B34" s="849"/>
      <c r="C34" s="484"/>
      <c r="D34" s="421" t="s">
        <v>41</v>
      </c>
      <c r="E34" s="46" t="s">
        <v>42</v>
      </c>
      <c r="F34" s="492">
        <v>5</v>
      </c>
      <c r="G34" s="872" t="s">
        <v>44</v>
      </c>
      <c r="H34" s="873"/>
    </row>
    <row r="35" spans="1:8" s="76" customFormat="1" ht="13.8" x14ac:dyDescent="0.25">
      <c r="A35" s="43">
        <v>21</v>
      </c>
      <c r="B35" s="849"/>
      <c r="C35" s="484"/>
      <c r="D35" s="421" t="s">
        <v>45</v>
      </c>
      <c r="E35" s="46" t="s">
        <v>42</v>
      </c>
      <c r="F35" s="492">
        <v>5</v>
      </c>
      <c r="G35" s="872" t="s">
        <v>31</v>
      </c>
      <c r="H35" s="873"/>
    </row>
    <row r="36" spans="1:8" s="76" customFormat="1" ht="27.6" x14ac:dyDescent="0.25">
      <c r="A36" s="44">
        <v>22</v>
      </c>
      <c r="B36" s="849"/>
      <c r="C36" s="484"/>
      <c r="D36" s="4" t="s">
        <v>47</v>
      </c>
      <c r="E36" s="46"/>
      <c r="F36" s="78"/>
      <c r="G36" s="870" t="s">
        <v>48</v>
      </c>
      <c r="H36" s="871"/>
    </row>
    <row r="37" spans="1:8" s="76" customFormat="1" ht="13.8" x14ac:dyDescent="0.25">
      <c r="A37" s="43">
        <v>23</v>
      </c>
      <c r="B37" s="849"/>
      <c r="C37" s="478"/>
      <c r="D37" s="4" t="s">
        <v>142</v>
      </c>
      <c r="E37" s="46" t="s">
        <v>35</v>
      </c>
      <c r="F37" s="79">
        <v>1</v>
      </c>
      <c r="G37" s="872" t="s">
        <v>29</v>
      </c>
      <c r="H37" s="873"/>
    </row>
    <row r="38" spans="1:8" s="76" customFormat="1" ht="16.8" x14ac:dyDescent="0.25">
      <c r="A38" s="44">
        <v>24</v>
      </c>
      <c r="B38" s="849"/>
      <c r="C38" s="472"/>
      <c r="D38" s="4" t="s">
        <v>30</v>
      </c>
      <c r="E38" s="46" t="s">
        <v>28</v>
      </c>
      <c r="F38" s="78">
        <v>100</v>
      </c>
      <c r="G38" s="872" t="s">
        <v>44</v>
      </c>
      <c r="H38" s="873"/>
    </row>
    <row r="39" spans="1:8" s="76" customFormat="1" ht="28.2" thickBot="1" x14ac:dyDescent="0.3">
      <c r="A39" s="45">
        <v>25</v>
      </c>
      <c r="B39" s="850"/>
      <c r="C39" s="479"/>
      <c r="D39" s="434" t="s">
        <v>91</v>
      </c>
      <c r="E39" s="480"/>
      <c r="F39" s="499"/>
      <c r="G39" s="876" t="s">
        <v>31</v>
      </c>
      <c r="H39" s="877"/>
    </row>
    <row r="40" spans="1:8" s="76" customFormat="1" ht="27.6" x14ac:dyDescent="0.25">
      <c r="A40" s="43">
        <v>26</v>
      </c>
      <c r="B40" s="849">
        <v>218</v>
      </c>
      <c r="C40" s="465" t="s">
        <v>94</v>
      </c>
      <c r="D40" s="486" t="s">
        <v>40</v>
      </c>
      <c r="E40" s="501"/>
      <c r="F40" s="502"/>
      <c r="G40" s="874" t="s">
        <v>31</v>
      </c>
      <c r="H40" s="875"/>
    </row>
    <row r="41" spans="1:8" s="76" customFormat="1" ht="13.8" x14ac:dyDescent="0.25">
      <c r="A41" s="43">
        <v>27</v>
      </c>
      <c r="B41" s="849"/>
      <c r="C41" s="467" t="s">
        <v>161</v>
      </c>
      <c r="D41" s="4" t="s">
        <v>162</v>
      </c>
      <c r="E41" s="46" t="s">
        <v>35</v>
      </c>
      <c r="F41" s="78">
        <v>3</v>
      </c>
      <c r="G41" s="872" t="s">
        <v>164</v>
      </c>
      <c r="H41" s="873"/>
    </row>
    <row r="42" spans="1:8" s="76" customFormat="1" ht="27.6" x14ac:dyDescent="0.25">
      <c r="A42" s="44">
        <v>28</v>
      </c>
      <c r="B42" s="849"/>
      <c r="C42" s="490" t="s">
        <v>92</v>
      </c>
      <c r="D42" s="421" t="s">
        <v>34</v>
      </c>
      <c r="E42" s="491" t="s">
        <v>35</v>
      </c>
      <c r="F42" s="492">
        <v>86</v>
      </c>
      <c r="G42" s="872" t="s">
        <v>31</v>
      </c>
      <c r="H42" s="873"/>
    </row>
    <row r="43" spans="1:8" s="76" customFormat="1" ht="27.6" x14ac:dyDescent="0.25">
      <c r="A43" s="43">
        <v>29</v>
      </c>
      <c r="B43" s="849"/>
      <c r="C43" s="490" t="s">
        <v>92</v>
      </c>
      <c r="D43" s="4" t="s">
        <v>27</v>
      </c>
      <c r="E43" s="46" t="s">
        <v>28</v>
      </c>
      <c r="F43" s="78">
        <v>45</v>
      </c>
      <c r="G43" s="872" t="s">
        <v>29</v>
      </c>
      <c r="H43" s="873"/>
    </row>
    <row r="44" spans="1:8" s="76" customFormat="1" ht="27.6" x14ac:dyDescent="0.25">
      <c r="A44" s="44">
        <v>30</v>
      </c>
      <c r="B44" s="849"/>
      <c r="C44" s="493" t="s">
        <v>109</v>
      </c>
      <c r="D44" s="4" t="s">
        <v>165</v>
      </c>
      <c r="E44" s="46" t="s">
        <v>60</v>
      </c>
      <c r="F44" s="79">
        <v>197</v>
      </c>
      <c r="G44" s="872" t="s">
        <v>44</v>
      </c>
      <c r="H44" s="873"/>
    </row>
    <row r="45" spans="1:8" s="76" customFormat="1" ht="27.6" x14ac:dyDescent="0.25">
      <c r="A45" s="43">
        <v>31</v>
      </c>
      <c r="B45" s="849"/>
      <c r="C45" s="493" t="s">
        <v>95</v>
      </c>
      <c r="D45" s="4" t="s">
        <v>167</v>
      </c>
      <c r="E45" s="46" t="s">
        <v>60</v>
      </c>
      <c r="F45" s="79">
        <v>854</v>
      </c>
      <c r="G45" s="872" t="s">
        <v>44</v>
      </c>
      <c r="H45" s="873"/>
    </row>
    <row r="46" spans="1:8" s="76" customFormat="1" ht="27.6" x14ac:dyDescent="0.25">
      <c r="A46" s="44">
        <v>32</v>
      </c>
      <c r="B46" s="849"/>
      <c r="C46" s="493" t="s">
        <v>114</v>
      </c>
      <c r="D46" s="4" t="s">
        <v>169</v>
      </c>
      <c r="E46" s="46" t="s">
        <v>60</v>
      </c>
      <c r="F46" s="79">
        <v>630</v>
      </c>
      <c r="G46" s="872" t="s">
        <v>31</v>
      </c>
      <c r="H46" s="873"/>
    </row>
    <row r="47" spans="1:8" s="76" customFormat="1" ht="27.6" x14ac:dyDescent="0.25">
      <c r="A47" s="43">
        <v>33</v>
      </c>
      <c r="B47" s="849"/>
      <c r="C47" s="468" t="s">
        <v>102</v>
      </c>
      <c r="D47" s="4" t="s">
        <v>171</v>
      </c>
      <c r="E47" s="46" t="s">
        <v>60</v>
      </c>
      <c r="F47" s="79">
        <v>181.44</v>
      </c>
      <c r="G47" s="872" t="s">
        <v>44</v>
      </c>
      <c r="H47" s="873"/>
    </row>
    <row r="48" spans="1:8" s="76" customFormat="1" ht="27.6" x14ac:dyDescent="0.25">
      <c r="A48" s="44">
        <v>34</v>
      </c>
      <c r="B48" s="854"/>
      <c r="C48" s="490" t="s">
        <v>92</v>
      </c>
      <c r="D48" s="4" t="s">
        <v>47</v>
      </c>
      <c r="E48" s="46"/>
      <c r="F48" s="78"/>
      <c r="G48" s="870" t="s">
        <v>48</v>
      </c>
      <c r="H48" s="871"/>
    </row>
    <row r="49" spans="1:8" s="76" customFormat="1" ht="27.6" x14ac:dyDescent="0.25">
      <c r="A49" s="43">
        <v>35</v>
      </c>
      <c r="B49" s="854"/>
      <c r="C49" s="490" t="s">
        <v>92</v>
      </c>
      <c r="D49" s="4" t="s">
        <v>76</v>
      </c>
      <c r="E49" s="46" t="s">
        <v>28</v>
      </c>
      <c r="F49" s="79">
        <v>217</v>
      </c>
      <c r="G49" s="872" t="s">
        <v>31</v>
      </c>
      <c r="H49" s="873"/>
    </row>
    <row r="50" spans="1:8" s="76" customFormat="1" ht="13.8" x14ac:dyDescent="0.25">
      <c r="A50" s="44">
        <v>36</v>
      </c>
      <c r="B50" s="854"/>
      <c r="C50" s="46">
        <v>1</v>
      </c>
      <c r="D50" s="4" t="s">
        <v>83</v>
      </c>
      <c r="E50" s="46" t="s">
        <v>60</v>
      </c>
      <c r="F50" s="78">
        <v>1</v>
      </c>
      <c r="G50" s="872" t="s">
        <v>31</v>
      </c>
      <c r="H50" s="873"/>
    </row>
    <row r="51" spans="1:8" s="76" customFormat="1" ht="27.6" x14ac:dyDescent="0.25">
      <c r="A51" s="43">
        <v>37</v>
      </c>
      <c r="B51" s="854"/>
      <c r="C51" s="490" t="s">
        <v>92</v>
      </c>
      <c r="D51" s="74" t="s">
        <v>30</v>
      </c>
      <c r="E51" s="465" t="s">
        <v>28</v>
      </c>
      <c r="F51" s="494">
        <v>100</v>
      </c>
      <c r="G51" s="874" t="s">
        <v>44</v>
      </c>
      <c r="H51" s="875"/>
    </row>
    <row r="52" spans="1:8" s="76" customFormat="1" ht="27.6" x14ac:dyDescent="0.25">
      <c r="A52" s="44">
        <v>38</v>
      </c>
      <c r="B52" s="854"/>
      <c r="C52" s="490"/>
      <c r="D52" s="421" t="s">
        <v>41</v>
      </c>
      <c r="E52" s="46" t="s">
        <v>42</v>
      </c>
      <c r="F52" s="492">
        <v>10</v>
      </c>
      <c r="G52" s="872" t="s">
        <v>44</v>
      </c>
      <c r="H52" s="873"/>
    </row>
    <row r="53" spans="1:8" s="76" customFormat="1" ht="13.8" x14ac:dyDescent="0.25">
      <c r="A53" s="43">
        <v>39</v>
      </c>
      <c r="B53" s="854"/>
      <c r="C53" s="490"/>
      <c r="D53" s="421" t="s">
        <v>45</v>
      </c>
      <c r="E53" s="46" t="s">
        <v>42</v>
      </c>
      <c r="F53" s="492">
        <v>10</v>
      </c>
      <c r="G53" s="872" t="s">
        <v>31</v>
      </c>
      <c r="H53" s="873"/>
    </row>
    <row r="54" spans="1:8" s="76" customFormat="1" ht="27.6" x14ac:dyDescent="0.25">
      <c r="A54" s="44">
        <v>40</v>
      </c>
      <c r="B54" s="854"/>
      <c r="C54" s="490" t="s">
        <v>92</v>
      </c>
      <c r="D54" s="421" t="s">
        <v>126</v>
      </c>
      <c r="E54" s="491"/>
      <c r="F54" s="492"/>
      <c r="G54" s="872" t="s">
        <v>62</v>
      </c>
      <c r="H54" s="873"/>
    </row>
    <row r="55" spans="1:8" s="76" customFormat="1" ht="28.2" thickBot="1" x14ac:dyDescent="0.3">
      <c r="A55" s="45">
        <v>41</v>
      </c>
      <c r="B55" s="855"/>
      <c r="C55" s="496" t="s">
        <v>92</v>
      </c>
      <c r="D55" s="434" t="s">
        <v>87</v>
      </c>
      <c r="E55" s="480" t="s">
        <v>35</v>
      </c>
      <c r="F55" s="481">
        <v>18</v>
      </c>
      <c r="G55" s="876" t="s">
        <v>127</v>
      </c>
      <c r="H55" s="877"/>
    </row>
    <row r="56" spans="1:8" ht="16.8" x14ac:dyDescent="0.25">
      <c r="A56" s="32"/>
      <c r="B56" s="30"/>
      <c r="C56" s="30"/>
      <c r="D56" s="30"/>
      <c r="E56" s="32"/>
      <c r="F56" s="32"/>
      <c r="G56" s="30"/>
      <c r="H56" s="30"/>
    </row>
    <row r="57" spans="1:8" ht="16.8" x14ac:dyDescent="0.25">
      <c r="A57" s="32"/>
      <c r="B57" s="30"/>
      <c r="C57" s="30" t="s">
        <v>133</v>
      </c>
      <c r="D57" s="30"/>
      <c r="E57" s="32"/>
      <c r="F57" s="32"/>
      <c r="G57" s="30"/>
      <c r="H57" s="30"/>
    </row>
    <row r="58" spans="1:8" ht="16.8" x14ac:dyDescent="0.25">
      <c r="A58" s="32"/>
      <c r="B58" s="30"/>
      <c r="C58" s="30" t="s">
        <v>134</v>
      </c>
      <c r="D58" s="30"/>
      <c r="E58" s="32"/>
      <c r="F58" s="32"/>
      <c r="G58" s="30"/>
      <c r="H58" s="30"/>
    </row>
  </sheetData>
  <mergeCells count="55">
    <mergeCell ref="G54:H54"/>
    <mergeCell ref="B40:B55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55:H55"/>
    <mergeCell ref="G49:H49"/>
    <mergeCell ref="G50:H50"/>
    <mergeCell ref="G51:H51"/>
    <mergeCell ref="G52:H52"/>
    <mergeCell ref="G53:H53"/>
    <mergeCell ref="G27:H27"/>
    <mergeCell ref="G28:H28"/>
    <mergeCell ref="G29:H29"/>
    <mergeCell ref="G31:H31"/>
    <mergeCell ref="B32:B39"/>
    <mergeCell ref="G32:H32"/>
    <mergeCell ref="G33:H33"/>
    <mergeCell ref="G34:H34"/>
    <mergeCell ref="G35:H35"/>
    <mergeCell ref="G36:H36"/>
    <mergeCell ref="G37:H37"/>
    <mergeCell ref="G38:H38"/>
    <mergeCell ref="G39:H39"/>
    <mergeCell ref="G11:H13"/>
    <mergeCell ref="G14:H14"/>
    <mergeCell ref="B15:B31"/>
    <mergeCell ref="G15:H15"/>
    <mergeCell ref="G16:H16"/>
    <mergeCell ref="G17:H17"/>
    <mergeCell ref="G18:H18"/>
    <mergeCell ref="G30:H30"/>
    <mergeCell ref="G19:H19"/>
    <mergeCell ref="G20:H20"/>
    <mergeCell ref="G21:H21"/>
    <mergeCell ref="G22:H22"/>
    <mergeCell ref="G23:H23"/>
    <mergeCell ref="G24:H24"/>
    <mergeCell ref="G25:H25"/>
    <mergeCell ref="G26:H26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1"/>
  <sheetViews>
    <sheetView topLeftCell="A6" workbookViewId="0">
      <selection activeCell="D45" sqref="D45"/>
    </sheetView>
  </sheetViews>
  <sheetFormatPr defaultRowHeight="13.2" x14ac:dyDescent="0.25"/>
  <cols>
    <col min="4" max="4" width="23.5546875" customWidth="1"/>
    <col min="8" max="8" width="12.109375" customWidth="1"/>
    <col min="9" max="9" width="13" customWidth="1"/>
    <col min="12" max="12" width="9.5546875" bestFit="1" customWidth="1"/>
  </cols>
  <sheetData>
    <row r="1" spans="1:11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  <c r="K1" s="23"/>
    </row>
    <row r="2" spans="1:11" ht="16.8" x14ac:dyDescent="0.25">
      <c r="A2" s="22"/>
      <c r="B2" s="23"/>
      <c r="C2" s="23" t="s">
        <v>138</v>
      </c>
      <c r="D2" s="23"/>
      <c r="E2" s="22"/>
      <c r="F2" s="22"/>
      <c r="G2" s="22"/>
      <c r="H2" s="23"/>
      <c r="I2" s="22"/>
      <c r="J2" s="23"/>
      <c r="K2" s="23"/>
    </row>
    <row r="3" spans="1:11" ht="16.8" x14ac:dyDescent="0.25">
      <c r="A3" s="22"/>
      <c r="B3" s="23"/>
      <c r="C3" s="23" t="s">
        <v>139</v>
      </c>
      <c r="D3" s="23"/>
      <c r="E3" s="22"/>
      <c r="F3" s="22"/>
      <c r="G3" s="22"/>
      <c r="H3" s="23"/>
      <c r="I3" s="22"/>
      <c r="J3" s="23"/>
      <c r="K3" s="23"/>
    </row>
    <row r="4" spans="1:11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  <c r="K4" s="23"/>
    </row>
    <row r="5" spans="1:11" ht="16.8" x14ac:dyDescent="0.25">
      <c r="A5" s="22"/>
      <c r="B5" s="23"/>
      <c r="C5" s="23" t="s">
        <v>173</v>
      </c>
      <c r="D5" s="23"/>
      <c r="E5" s="22"/>
      <c r="F5" s="22"/>
      <c r="G5" s="22"/>
      <c r="H5" s="23"/>
      <c r="I5" s="22"/>
      <c r="J5" s="23"/>
      <c r="K5" s="23"/>
    </row>
    <row r="6" spans="1:11" x14ac:dyDescent="0.25">
      <c r="A6" s="405"/>
      <c r="E6" s="405"/>
      <c r="F6" s="405"/>
      <c r="G6" s="405"/>
      <c r="I6" s="405"/>
    </row>
    <row r="7" spans="1:11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1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1" ht="16.8" x14ac:dyDescent="0.25">
      <c r="A9" s="834" t="s">
        <v>174</v>
      </c>
      <c r="B9" s="834"/>
      <c r="C9" s="834"/>
      <c r="D9" s="834"/>
      <c r="E9" s="834"/>
      <c r="F9" s="834"/>
      <c r="G9" s="834"/>
      <c r="H9" s="834"/>
      <c r="I9" s="834"/>
    </row>
    <row r="10" spans="1:11" ht="13.8" thickBot="1" x14ac:dyDescent="0.3">
      <c r="A10" s="405"/>
      <c r="E10" s="405"/>
      <c r="F10" s="405"/>
      <c r="G10" s="405"/>
      <c r="I10" s="405"/>
    </row>
    <row r="11" spans="1:11" ht="13.8" thickBot="1" x14ac:dyDescent="0.3">
      <c r="A11" s="835" t="s">
        <v>8</v>
      </c>
      <c r="B11" s="842" t="s">
        <v>9</v>
      </c>
      <c r="C11" s="835" t="s">
        <v>10</v>
      </c>
      <c r="D11" s="892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20" t="s">
        <v>16</v>
      </c>
      <c r="K11" s="821"/>
    </row>
    <row r="12" spans="1:11" x14ac:dyDescent="0.25">
      <c r="A12" s="836"/>
      <c r="B12" s="843"/>
      <c r="C12" s="836"/>
      <c r="D12" s="893"/>
      <c r="E12" s="836"/>
      <c r="F12" s="843"/>
      <c r="G12" s="836"/>
      <c r="H12" s="840" t="s">
        <v>17</v>
      </c>
      <c r="I12" s="840" t="s">
        <v>18</v>
      </c>
      <c r="J12" s="822"/>
      <c r="K12" s="823"/>
    </row>
    <row r="13" spans="1:11" ht="13.8" thickBot="1" x14ac:dyDescent="0.3">
      <c r="A13" s="837"/>
      <c r="B13" s="844"/>
      <c r="C13" s="837"/>
      <c r="D13" s="894"/>
      <c r="E13" s="837"/>
      <c r="F13" s="844"/>
      <c r="G13" s="837"/>
      <c r="H13" s="841"/>
      <c r="I13" s="841"/>
      <c r="J13" s="824"/>
      <c r="K13" s="825"/>
    </row>
    <row r="14" spans="1:11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828">
        <v>10</v>
      </c>
      <c r="K14" s="829"/>
    </row>
    <row r="15" spans="1:11" ht="16.95" customHeight="1" x14ac:dyDescent="0.25">
      <c r="A15" s="82">
        <v>1</v>
      </c>
      <c r="B15" s="882" t="s">
        <v>25</v>
      </c>
      <c r="C15" s="49" t="s">
        <v>26</v>
      </c>
      <c r="D15" s="483" t="s">
        <v>27</v>
      </c>
      <c r="E15" s="450" t="s">
        <v>28</v>
      </c>
      <c r="F15" s="77">
        <v>53</v>
      </c>
      <c r="G15" s="450"/>
      <c r="H15" s="77">
        <v>37100</v>
      </c>
      <c r="I15" s="77">
        <v>0</v>
      </c>
      <c r="J15" s="890" t="s">
        <v>29</v>
      </c>
      <c r="K15" s="891"/>
    </row>
    <row r="16" spans="1:11" ht="16.2" customHeight="1" thickBot="1" x14ac:dyDescent="0.3">
      <c r="A16" s="85">
        <v>2</v>
      </c>
      <c r="B16" s="883"/>
      <c r="C16" s="44"/>
      <c r="D16" s="4" t="s">
        <v>175</v>
      </c>
      <c r="E16" s="46" t="s">
        <v>28</v>
      </c>
      <c r="F16" s="78">
        <v>80</v>
      </c>
      <c r="G16" s="46"/>
      <c r="H16" s="78">
        <f>F16*900</f>
        <v>72000</v>
      </c>
      <c r="I16" s="78">
        <v>0</v>
      </c>
      <c r="J16" s="888" t="s">
        <v>31</v>
      </c>
      <c r="K16" s="889"/>
    </row>
    <row r="17" spans="1:11" ht="124.2" x14ac:dyDescent="0.25">
      <c r="A17" s="82">
        <v>3</v>
      </c>
      <c r="B17" s="883"/>
      <c r="C17" s="44" t="s">
        <v>26</v>
      </c>
      <c r="D17" s="4" t="s">
        <v>32</v>
      </c>
      <c r="E17" s="46" t="s">
        <v>28</v>
      </c>
      <c r="F17" s="78">
        <v>425.4</v>
      </c>
      <c r="G17" s="503" t="s">
        <v>33</v>
      </c>
      <c r="H17" s="78">
        <v>8580</v>
      </c>
      <c r="I17" s="78">
        <v>8508</v>
      </c>
      <c r="J17" s="872" t="s">
        <v>31</v>
      </c>
      <c r="K17" s="873"/>
    </row>
    <row r="18" spans="1:11" ht="54" customHeight="1" thickBot="1" x14ac:dyDescent="0.3">
      <c r="A18" s="85">
        <v>4</v>
      </c>
      <c r="B18" s="883"/>
      <c r="C18" s="44"/>
      <c r="D18" s="4" t="s">
        <v>176</v>
      </c>
      <c r="E18" s="46" t="s">
        <v>35</v>
      </c>
      <c r="F18" s="78">
        <v>88</v>
      </c>
      <c r="G18" s="474" t="s">
        <v>36</v>
      </c>
      <c r="H18" s="78">
        <v>2230</v>
      </c>
      <c r="I18" s="78">
        <v>2640</v>
      </c>
      <c r="J18" s="872" t="s">
        <v>31</v>
      </c>
      <c r="K18" s="873"/>
    </row>
    <row r="19" spans="1:11" ht="69" customHeight="1" x14ac:dyDescent="0.25">
      <c r="A19" s="82">
        <v>5</v>
      </c>
      <c r="B19" s="883"/>
      <c r="C19" s="44"/>
      <c r="D19" s="4" t="s">
        <v>37</v>
      </c>
      <c r="E19" s="46" t="s">
        <v>35</v>
      </c>
      <c r="F19" s="79" t="s">
        <v>38</v>
      </c>
      <c r="G19" s="473" t="s">
        <v>39</v>
      </c>
      <c r="H19" s="78">
        <v>680</v>
      </c>
      <c r="I19" s="78">
        <v>540</v>
      </c>
      <c r="J19" s="872" t="s">
        <v>31</v>
      </c>
      <c r="K19" s="873"/>
    </row>
    <row r="20" spans="1:11" ht="14.4" customHeight="1" thickBot="1" x14ac:dyDescent="0.3">
      <c r="A20" s="85">
        <v>6</v>
      </c>
      <c r="B20" s="883"/>
      <c r="C20" s="44"/>
      <c r="D20" s="4" t="s">
        <v>177</v>
      </c>
      <c r="E20" s="46"/>
      <c r="F20" s="79"/>
      <c r="G20" s="473"/>
      <c r="H20" s="78">
        <v>7000</v>
      </c>
      <c r="I20" s="78">
        <v>1000</v>
      </c>
      <c r="J20" s="872" t="s">
        <v>29</v>
      </c>
      <c r="K20" s="873"/>
    </row>
    <row r="21" spans="1:11" ht="42" customHeight="1" x14ac:dyDescent="0.25">
      <c r="A21" s="82">
        <v>7</v>
      </c>
      <c r="B21" s="883"/>
      <c r="C21" s="44"/>
      <c r="D21" s="4" t="s">
        <v>40</v>
      </c>
      <c r="E21" s="46"/>
      <c r="F21" s="79"/>
      <c r="G21" s="469"/>
      <c r="H21" s="78">
        <v>2540</v>
      </c>
      <c r="I21" s="78">
        <v>1500</v>
      </c>
      <c r="J21" s="872" t="s">
        <v>31</v>
      </c>
      <c r="K21" s="873"/>
    </row>
    <row r="22" spans="1:11" ht="28.2" customHeight="1" thickBot="1" x14ac:dyDescent="0.3">
      <c r="A22" s="85">
        <v>8</v>
      </c>
      <c r="B22" s="883"/>
      <c r="C22" s="44"/>
      <c r="D22" s="421" t="s">
        <v>41</v>
      </c>
      <c r="E22" s="46" t="s">
        <v>42</v>
      </c>
      <c r="F22" s="492">
        <v>5</v>
      </c>
      <c r="G22" s="473" t="s">
        <v>43</v>
      </c>
      <c r="H22" s="504">
        <v>7000</v>
      </c>
      <c r="I22" s="504">
        <v>0</v>
      </c>
      <c r="J22" s="872" t="s">
        <v>44</v>
      </c>
      <c r="K22" s="873"/>
    </row>
    <row r="23" spans="1:11" ht="27.6" customHeight="1" x14ac:dyDescent="0.25">
      <c r="A23" s="82">
        <v>9</v>
      </c>
      <c r="B23" s="883"/>
      <c r="C23" s="44"/>
      <c r="D23" s="421" t="s">
        <v>45</v>
      </c>
      <c r="E23" s="46" t="s">
        <v>42</v>
      </c>
      <c r="F23" s="492">
        <v>5</v>
      </c>
      <c r="G23" s="473" t="s">
        <v>46</v>
      </c>
      <c r="H23" s="504">
        <v>4000</v>
      </c>
      <c r="I23" s="504">
        <v>0</v>
      </c>
      <c r="J23" s="872" t="s">
        <v>31</v>
      </c>
      <c r="K23" s="873"/>
    </row>
    <row r="24" spans="1:11" ht="28.2" thickBot="1" x14ac:dyDescent="0.3">
      <c r="A24" s="85">
        <v>10</v>
      </c>
      <c r="B24" s="884"/>
      <c r="C24" s="45" t="s">
        <v>26</v>
      </c>
      <c r="D24" s="434" t="s">
        <v>51</v>
      </c>
      <c r="E24" s="480" t="s">
        <v>35</v>
      </c>
      <c r="F24" s="481">
        <v>2</v>
      </c>
      <c r="G24" s="505"/>
      <c r="H24" s="481">
        <v>0</v>
      </c>
      <c r="I24" s="481">
        <v>0</v>
      </c>
      <c r="J24" s="876" t="s">
        <v>48</v>
      </c>
      <c r="K24" s="877"/>
    </row>
    <row r="25" spans="1:11" ht="15.6" customHeight="1" x14ac:dyDescent="0.25">
      <c r="A25" s="82">
        <v>11</v>
      </c>
      <c r="B25" s="885">
        <v>238</v>
      </c>
      <c r="C25" s="49" t="s">
        <v>52</v>
      </c>
      <c r="D25" s="483" t="s">
        <v>27</v>
      </c>
      <c r="E25" s="450" t="s">
        <v>28</v>
      </c>
      <c r="F25" s="80">
        <v>34</v>
      </c>
      <c r="G25" s="506"/>
      <c r="H25" s="77">
        <v>28700</v>
      </c>
      <c r="I25" s="77">
        <v>0</v>
      </c>
      <c r="J25" s="878" t="s">
        <v>29</v>
      </c>
      <c r="K25" s="879"/>
    </row>
    <row r="26" spans="1:11" ht="70.2" customHeight="1" thickBot="1" x14ac:dyDescent="0.3">
      <c r="A26" s="85">
        <v>12</v>
      </c>
      <c r="B26" s="886"/>
      <c r="C26" s="44"/>
      <c r="D26" s="4" t="s">
        <v>176</v>
      </c>
      <c r="E26" s="46" t="s">
        <v>35</v>
      </c>
      <c r="F26" s="79">
        <v>107</v>
      </c>
      <c r="G26" s="473" t="s">
        <v>54</v>
      </c>
      <c r="H26" s="78">
        <v>1560</v>
      </c>
      <c r="I26" s="78">
        <v>3210</v>
      </c>
      <c r="J26" s="872" t="s">
        <v>31</v>
      </c>
      <c r="K26" s="873"/>
    </row>
    <row r="27" spans="1:11" ht="42.6" customHeight="1" x14ac:dyDescent="0.25">
      <c r="A27" s="82">
        <v>13</v>
      </c>
      <c r="B27" s="886"/>
      <c r="C27" s="44"/>
      <c r="D27" s="4" t="s">
        <v>91</v>
      </c>
      <c r="E27" s="46"/>
      <c r="F27" s="79"/>
      <c r="G27" s="469"/>
      <c r="H27" s="78">
        <v>2145</v>
      </c>
      <c r="I27" s="78">
        <v>1500</v>
      </c>
      <c r="J27" s="872" t="s">
        <v>31</v>
      </c>
      <c r="K27" s="873"/>
    </row>
    <row r="28" spans="1:11" ht="124.8" thickBot="1" x14ac:dyDescent="0.3">
      <c r="A28" s="85">
        <v>14</v>
      </c>
      <c r="B28" s="886"/>
      <c r="C28" s="44"/>
      <c r="D28" s="4" t="s">
        <v>57</v>
      </c>
      <c r="E28" s="46" t="s">
        <v>28</v>
      </c>
      <c r="F28" s="79">
        <v>35.6</v>
      </c>
      <c r="G28" s="471" t="s">
        <v>58</v>
      </c>
      <c r="H28" s="78">
        <v>1300</v>
      </c>
      <c r="I28" s="78">
        <v>712</v>
      </c>
      <c r="J28" s="872" t="s">
        <v>44</v>
      </c>
      <c r="K28" s="873"/>
    </row>
    <row r="29" spans="1:11" ht="15" customHeight="1" x14ac:dyDescent="0.25">
      <c r="A29" s="82">
        <v>15</v>
      </c>
      <c r="B29" s="886"/>
      <c r="C29" s="44"/>
      <c r="D29" s="4" t="s">
        <v>175</v>
      </c>
      <c r="E29" s="46" t="s">
        <v>60</v>
      </c>
      <c r="F29" s="79">
        <v>70</v>
      </c>
      <c r="G29" s="469" t="s">
        <v>63</v>
      </c>
      <c r="H29" s="78">
        <f>F29*900</f>
        <v>63000</v>
      </c>
      <c r="I29" s="78">
        <v>0</v>
      </c>
      <c r="J29" s="872" t="s">
        <v>44</v>
      </c>
      <c r="K29" s="873"/>
    </row>
    <row r="30" spans="1:11" ht="28.2" thickBot="1" x14ac:dyDescent="0.3">
      <c r="A30" s="85">
        <v>16</v>
      </c>
      <c r="B30" s="886"/>
      <c r="C30" s="507"/>
      <c r="D30" s="421" t="s">
        <v>41</v>
      </c>
      <c r="E30" s="46" t="s">
        <v>42</v>
      </c>
      <c r="F30" s="492">
        <v>5</v>
      </c>
      <c r="G30" s="473" t="s">
        <v>43</v>
      </c>
      <c r="H30" s="504">
        <v>7000</v>
      </c>
      <c r="I30" s="504">
        <v>0</v>
      </c>
      <c r="J30" s="872" t="s">
        <v>44</v>
      </c>
      <c r="K30" s="873"/>
    </row>
    <row r="31" spans="1:11" ht="27.6" x14ac:dyDescent="0.25">
      <c r="A31" s="82">
        <v>17</v>
      </c>
      <c r="B31" s="886"/>
      <c r="C31" s="507"/>
      <c r="D31" s="421" t="s">
        <v>32</v>
      </c>
      <c r="E31" s="46" t="s">
        <v>60</v>
      </c>
      <c r="F31" s="492">
        <v>658.3</v>
      </c>
      <c r="G31" s="473"/>
      <c r="H31" s="504">
        <v>20800</v>
      </c>
      <c r="I31" s="504">
        <v>13166</v>
      </c>
      <c r="J31" s="872" t="s">
        <v>31</v>
      </c>
      <c r="K31" s="873"/>
    </row>
    <row r="32" spans="1:11" ht="26.4" customHeight="1" thickBot="1" x14ac:dyDescent="0.3">
      <c r="A32" s="85">
        <v>18</v>
      </c>
      <c r="B32" s="886"/>
      <c r="C32" s="507"/>
      <c r="D32" s="421" t="s">
        <v>45</v>
      </c>
      <c r="E32" s="46" t="s">
        <v>42</v>
      </c>
      <c r="F32" s="492">
        <v>5</v>
      </c>
      <c r="G32" s="473" t="s">
        <v>46</v>
      </c>
      <c r="H32" s="504">
        <v>4000</v>
      </c>
      <c r="I32" s="504">
        <v>0</v>
      </c>
      <c r="J32" s="872" t="s">
        <v>31</v>
      </c>
      <c r="K32" s="873"/>
    </row>
    <row r="33" spans="1:11" ht="26.4" customHeight="1" x14ac:dyDescent="0.25">
      <c r="A33" s="82">
        <v>19</v>
      </c>
      <c r="B33" s="886"/>
      <c r="C33" s="507"/>
      <c r="D33" s="421" t="s">
        <v>178</v>
      </c>
      <c r="E33" s="46" t="s">
        <v>60</v>
      </c>
      <c r="F33" s="492">
        <v>60</v>
      </c>
      <c r="G33" s="508"/>
      <c r="H33" s="504">
        <v>60000</v>
      </c>
      <c r="I33" s="504">
        <v>0</v>
      </c>
      <c r="J33" s="872" t="s">
        <v>29</v>
      </c>
      <c r="K33" s="873"/>
    </row>
    <row r="34" spans="1:11" ht="14.4" thickBot="1" x14ac:dyDescent="0.3">
      <c r="A34" s="85">
        <v>20</v>
      </c>
      <c r="B34" s="886"/>
      <c r="C34" s="509" t="s">
        <v>19</v>
      </c>
      <c r="D34" s="421" t="s">
        <v>179</v>
      </c>
      <c r="E34" s="46" t="s">
        <v>180</v>
      </c>
      <c r="F34" s="492"/>
      <c r="G34" s="508"/>
      <c r="H34" s="504">
        <v>15000</v>
      </c>
      <c r="I34" s="504">
        <v>25000</v>
      </c>
      <c r="J34" s="872" t="s">
        <v>48</v>
      </c>
      <c r="K34" s="873"/>
    </row>
    <row r="35" spans="1:11" ht="28.2" thickBot="1" x14ac:dyDescent="0.3">
      <c r="A35" s="82">
        <v>21</v>
      </c>
      <c r="B35" s="887"/>
      <c r="C35" s="45" t="s">
        <v>52</v>
      </c>
      <c r="D35" s="434" t="s">
        <v>51</v>
      </c>
      <c r="E35" s="480" t="s">
        <v>35</v>
      </c>
      <c r="F35" s="499" t="s">
        <v>21</v>
      </c>
      <c r="G35" s="505"/>
      <c r="H35" s="481">
        <v>0</v>
      </c>
      <c r="I35" s="481">
        <v>0</v>
      </c>
      <c r="J35" s="876" t="s">
        <v>48</v>
      </c>
      <c r="K35" s="877"/>
    </row>
    <row r="36" spans="1:11" ht="14.4" thickBot="1" x14ac:dyDescent="0.3">
      <c r="A36" s="85">
        <v>22</v>
      </c>
      <c r="B36" s="840">
        <v>240</v>
      </c>
      <c r="C36" s="510"/>
      <c r="D36" s="511" t="s">
        <v>27</v>
      </c>
      <c r="E36" s="512" t="s">
        <v>60</v>
      </c>
      <c r="F36" s="513">
        <v>15</v>
      </c>
      <c r="G36" s="514"/>
      <c r="H36" s="515">
        <v>10500</v>
      </c>
      <c r="I36" s="515">
        <v>0</v>
      </c>
      <c r="J36" s="818" t="s">
        <v>31</v>
      </c>
      <c r="K36" s="819"/>
    </row>
    <row r="37" spans="1:11" ht="124.2" x14ac:dyDescent="0.25">
      <c r="A37" s="82">
        <v>23</v>
      </c>
      <c r="B37" s="898"/>
      <c r="C37" s="516"/>
      <c r="D37" s="5" t="s">
        <v>153</v>
      </c>
      <c r="E37" s="2" t="s">
        <v>28</v>
      </c>
      <c r="F37" s="51">
        <v>374</v>
      </c>
      <c r="G37" s="413" t="s">
        <v>154</v>
      </c>
      <c r="H37" s="51">
        <v>10400</v>
      </c>
      <c r="I37" s="51">
        <v>7480</v>
      </c>
      <c r="J37" s="859" t="s">
        <v>31</v>
      </c>
      <c r="K37" s="860"/>
    </row>
    <row r="38" spans="1:11" ht="28.2" thickBot="1" x14ac:dyDescent="0.3">
      <c r="A38" s="85">
        <v>24</v>
      </c>
      <c r="B38" s="898"/>
      <c r="C38" s="516"/>
      <c r="D38" s="5" t="s">
        <v>45</v>
      </c>
      <c r="E38" s="2"/>
      <c r="F38" s="51"/>
      <c r="G38" s="413"/>
      <c r="H38" s="51">
        <v>4000</v>
      </c>
      <c r="I38" s="51">
        <v>0</v>
      </c>
      <c r="J38" s="814" t="s">
        <v>31</v>
      </c>
      <c r="K38" s="815"/>
    </row>
    <row r="39" spans="1:11" ht="27.6" x14ac:dyDescent="0.25">
      <c r="A39" s="82">
        <v>25</v>
      </c>
      <c r="B39" s="898"/>
      <c r="C39" s="516"/>
      <c r="D39" s="5" t="s">
        <v>181</v>
      </c>
      <c r="E39" s="2" t="s">
        <v>182</v>
      </c>
      <c r="F39" s="51">
        <v>80</v>
      </c>
      <c r="G39" s="413" t="s">
        <v>183</v>
      </c>
      <c r="H39" s="51">
        <v>102600</v>
      </c>
      <c r="I39" s="51">
        <v>10800</v>
      </c>
      <c r="J39" s="814" t="s">
        <v>29</v>
      </c>
      <c r="K39" s="815"/>
    </row>
    <row r="40" spans="1:11" ht="14.4" thickBot="1" x14ac:dyDescent="0.3">
      <c r="A40" s="85">
        <v>26</v>
      </c>
      <c r="B40" s="898"/>
      <c r="C40" s="516"/>
      <c r="D40" s="5" t="s">
        <v>177</v>
      </c>
      <c r="E40" s="2"/>
      <c r="F40" s="51"/>
      <c r="G40" s="413" t="s">
        <v>184</v>
      </c>
      <c r="H40" s="51">
        <v>7000</v>
      </c>
      <c r="I40" s="51">
        <v>1000</v>
      </c>
      <c r="J40" s="814" t="s">
        <v>29</v>
      </c>
      <c r="K40" s="815"/>
    </row>
    <row r="41" spans="1:11" ht="27.6" x14ac:dyDescent="0.25">
      <c r="A41" s="82">
        <v>27</v>
      </c>
      <c r="B41" s="898"/>
      <c r="C41" s="516"/>
      <c r="D41" s="5" t="s">
        <v>41</v>
      </c>
      <c r="E41" s="2"/>
      <c r="F41" s="51"/>
      <c r="G41" s="413" t="s">
        <v>43</v>
      </c>
      <c r="H41" s="51">
        <v>7000</v>
      </c>
      <c r="I41" s="51">
        <v>0</v>
      </c>
      <c r="J41" s="814" t="s">
        <v>29</v>
      </c>
      <c r="K41" s="815"/>
    </row>
    <row r="42" spans="1:11" ht="30" customHeight="1" thickBot="1" x14ac:dyDescent="0.3">
      <c r="A42" s="85">
        <v>28</v>
      </c>
      <c r="B42" s="898"/>
      <c r="C42" s="516"/>
      <c r="D42" s="5" t="s">
        <v>155</v>
      </c>
      <c r="E42" s="2" t="s">
        <v>35</v>
      </c>
      <c r="F42" s="51">
        <v>30</v>
      </c>
      <c r="G42" s="408" t="s">
        <v>185</v>
      </c>
      <c r="H42" s="51">
        <v>20000</v>
      </c>
      <c r="I42" s="51">
        <v>10500</v>
      </c>
      <c r="J42" s="859" t="s">
        <v>62</v>
      </c>
      <c r="K42" s="860"/>
    </row>
    <row r="43" spans="1:11" ht="40.950000000000003" customHeight="1" x14ac:dyDescent="0.25">
      <c r="A43" s="82">
        <v>29</v>
      </c>
      <c r="B43" s="898"/>
      <c r="C43" s="516"/>
      <c r="D43" s="4" t="s">
        <v>176</v>
      </c>
      <c r="E43" s="46" t="s">
        <v>35</v>
      </c>
      <c r="F43" s="78">
        <v>42</v>
      </c>
      <c r="G43" s="408"/>
      <c r="H43" s="89">
        <v>800</v>
      </c>
      <c r="I43" s="78">
        <f>30*F43</f>
        <v>1260</v>
      </c>
      <c r="J43" s="872" t="s">
        <v>31</v>
      </c>
      <c r="K43" s="873"/>
    </row>
    <row r="44" spans="1:11" ht="30" customHeight="1" thickBot="1" x14ac:dyDescent="0.3">
      <c r="A44" s="85">
        <v>30</v>
      </c>
      <c r="B44" s="898"/>
      <c r="C44" s="516"/>
      <c r="D44" s="5" t="s">
        <v>186</v>
      </c>
      <c r="E44" s="2" t="s">
        <v>182</v>
      </c>
      <c r="F44" s="51">
        <v>114</v>
      </c>
      <c r="G44" s="408" t="s">
        <v>183</v>
      </c>
      <c r="H44" s="51">
        <v>91200</v>
      </c>
      <c r="I44" s="51">
        <v>11400</v>
      </c>
      <c r="J44" s="814" t="s">
        <v>31</v>
      </c>
      <c r="K44" s="815"/>
    </row>
    <row r="45" spans="1:11" ht="55.8" thickBot="1" x14ac:dyDescent="0.3">
      <c r="A45" s="82">
        <v>31</v>
      </c>
      <c r="B45" s="841"/>
      <c r="C45" s="517">
        <v>1</v>
      </c>
      <c r="D45" s="459" t="s">
        <v>83</v>
      </c>
      <c r="E45" s="460" t="s">
        <v>60</v>
      </c>
      <c r="F45" s="461">
        <v>3</v>
      </c>
      <c r="G45" s="462" t="s">
        <v>156</v>
      </c>
      <c r="H45" s="461">
        <v>2350</v>
      </c>
      <c r="I45" s="461">
        <v>1200</v>
      </c>
      <c r="J45" s="899" t="s">
        <v>31</v>
      </c>
      <c r="K45" s="900"/>
    </row>
    <row r="46" spans="1:11" ht="18.600000000000001" customHeight="1" x14ac:dyDescent="0.25">
      <c r="A46" s="22"/>
      <c r="B46" s="25"/>
      <c r="C46" s="22"/>
      <c r="D46" s="896" t="s">
        <v>128</v>
      </c>
      <c r="E46" s="868"/>
      <c r="F46" s="868"/>
      <c r="G46" s="897"/>
      <c r="H46" s="87">
        <f>SUM(H15:H45)</f>
        <v>600485</v>
      </c>
      <c r="I46" s="88">
        <f>SUM(I15:I45)</f>
        <v>101416</v>
      </c>
      <c r="J46" s="901">
        <f>H46+I46</f>
        <v>701901</v>
      </c>
      <c r="K46" s="902"/>
    </row>
    <row r="47" spans="1:11" ht="16.95" customHeight="1" x14ac:dyDescent="0.25">
      <c r="A47" s="895" t="s">
        <v>187</v>
      </c>
      <c r="B47" s="895"/>
      <c r="C47" s="895"/>
      <c r="D47" s="895"/>
      <c r="E47" s="895"/>
      <c r="F47" s="895"/>
      <c r="G47" s="895"/>
      <c r="H47" s="83"/>
      <c r="I47" s="83"/>
      <c r="J47" s="22"/>
      <c r="K47" s="22"/>
    </row>
    <row r="48" spans="1:11" ht="16.95" customHeight="1" x14ac:dyDescent="0.25">
      <c r="A48" s="895" t="s">
        <v>188</v>
      </c>
      <c r="B48" s="895"/>
      <c r="C48" s="895"/>
      <c r="D48" s="895"/>
      <c r="E48" s="895"/>
      <c r="F48" s="895"/>
      <c r="G48" s="895"/>
      <c r="H48" s="84"/>
      <c r="I48" s="83"/>
      <c r="J48" s="22"/>
      <c r="K48" s="22"/>
    </row>
    <row r="49" spans="1:11" ht="16.8" x14ac:dyDescent="0.25">
      <c r="A49" s="32"/>
      <c r="B49" s="30"/>
      <c r="C49" s="30"/>
      <c r="D49" s="30"/>
      <c r="E49" s="32"/>
      <c r="F49" s="32"/>
      <c r="G49" s="32"/>
      <c r="H49" s="30"/>
      <c r="I49" s="32"/>
      <c r="J49" s="30"/>
      <c r="K49" s="30"/>
    </row>
    <row r="50" spans="1:11" ht="16.8" x14ac:dyDescent="0.25">
      <c r="A50" s="32"/>
      <c r="B50" s="30"/>
      <c r="C50" s="30" t="s">
        <v>133</v>
      </c>
      <c r="D50" s="30"/>
      <c r="E50" s="32"/>
      <c r="F50" s="32"/>
      <c r="G50" s="32"/>
      <c r="H50" s="30"/>
      <c r="I50" s="32"/>
      <c r="J50" s="30"/>
      <c r="K50" s="30"/>
    </row>
    <row r="51" spans="1:11" ht="16.8" x14ac:dyDescent="0.25">
      <c r="A51" s="32"/>
      <c r="B51" s="30"/>
      <c r="C51" s="30" t="s">
        <v>134</v>
      </c>
      <c r="D51" s="30"/>
      <c r="E51" s="32"/>
      <c r="F51" s="32"/>
      <c r="G51" s="32"/>
      <c r="H51" s="30"/>
      <c r="I51" s="32"/>
      <c r="J51" s="30"/>
      <c r="K51" s="30"/>
    </row>
  </sheetData>
  <mergeCells count="53">
    <mergeCell ref="A47:G47"/>
    <mergeCell ref="A48:G48"/>
    <mergeCell ref="J43:K43"/>
    <mergeCell ref="D46:G46"/>
    <mergeCell ref="J41:K41"/>
    <mergeCell ref="B36:B45"/>
    <mergeCell ref="J42:K42"/>
    <mergeCell ref="J45:K45"/>
    <mergeCell ref="J44:K44"/>
    <mergeCell ref="J46:K46"/>
    <mergeCell ref="J38:K38"/>
    <mergeCell ref="J20:K20"/>
    <mergeCell ref="J40:K40"/>
    <mergeCell ref="J36:K36"/>
    <mergeCell ref="J39:K39"/>
    <mergeCell ref="J22:K22"/>
    <mergeCell ref="J23:K23"/>
    <mergeCell ref="J32:K32"/>
    <mergeCell ref="J24:K24"/>
    <mergeCell ref="J21:K21"/>
    <mergeCell ref="J37:K37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11:K13"/>
    <mergeCell ref="H12:H13"/>
    <mergeCell ref="I12:I13"/>
    <mergeCell ref="J14:K14"/>
    <mergeCell ref="J15:K15"/>
    <mergeCell ref="B15:B24"/>
    <mergeCell ref="J30:K30"/>
    <mergeCell ref="J31:K31"/>
    <mergeCell ref="J34:K34"/>
    <mergeCell ref="J35:K35"/>
    <mergeCell ref="B25:B35"/>
    <mergeCell ref="J25:K25"/>
    <mergeCell ref="J26:K26"/>
    <mergeCell ref="J27:K27"/>
    <mergeCell ref="J28:K28"/>
    <mergeCell ref="J29:K29"/>
    <mergeCell ref="J16:K16"/>
    <mergeCell ref="J17:K17"/>
    <mergeCell ref="J18:K18"/>
    <mergeCell ref="J19:K19"/>
    <mergeCell ref="J33:K33"/>
  </mergeCells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8"/>
  <sheetViews>
    <sheetView topLeftCell="A18" workbookViewId="0">
      <selection activeCell="M17" sqref="M17"/>
    </sheetView>
  </sheetViews>
  <sheetFormatPr defaultRowHeight="13.2" x14ac:dyDescent="0.25"/>
  <cols>
    <col min="4" max="4" width="21.44140625" customWidth="1"/>
    <col min="8" max="9" width="12.6640625" customWidth="1"/>
    <col min="12" max="12" width="9.5546875" bestFit="1" customWidth="1"/>
  </cols>
  <sheetData>
    <row r="1" spans="1:11" ht="16.8" x14ac:dyDescent="0.25">
      <c r="A1" s="22"/>
      <c r="B1" s="23"/>
      <c r="C1" s="23" t="s">
        <v>0</v>
      </c>
      <c r="D1" s="23"/>
      <c r="E1" s="22"/>
      <c r="F1" s="22"/>
      <c r="G1" s="22"/>
      <c r="H1" s="23"/>
      <c r="I1" s="22"/>
      <c r="J1" s="23"/>
      <c r="K1" s="23"/>
    </row>
    <row r="2" spans="1:11" ht="16.8" x14ac:dyDescent="0.25">
      <c r="A2" s="22"/>
      <c r="B2" s="23"/>
      <c r="C2" s="23" t="s">
        <v>1</v>
      </c>
      <c r="D2" s="23"/>
      <c r="E2" s="22"/>
      <c r="F2" s="22"/>
      <c r="G2" s="22"/>
      <c r="H2" s="23"/>
      <c r="I2" s="22"/>
      <c r="J2" s="23"/>
      <c r="K2" s="23"/>
    </row>
    <row r="3" spans="1:11" ht="16.8" x14ac:dyDescent="0.25">
      <c r="A3" s="22"/>
      <c r="B3" s="23"/>
      <c r="C3" s="23" t="s">
        <v>2</v>
      </c>
      <c r="D3" s="23"/>
      <c r="E3" s="22"/>
      <c r="F3" s="22"/>
      <c r="G3" s="22"/>
      <c r="H3" s="23"/>
      <c r="I3" s="22"/>
      <c r="J3" s="23"/>
      <c r="K3" s="23"/>
    </row>
    <row r="4" spans="1:11" ht="16.8" x14ac:dyDescent="0.25">
      <c r="A4" s="22"/>
      <c r="B4" s="23"/>
      <c r="C4" s="23" t="s">
        <v>3</v>
      </c>
      <c r="D4" s="23"/>
      <c r="E4" s="22"/>
      <c r="F4" s="22"/>
      <c r="G4" s="22"/>
      <c r="H4" s="23"/>
      <c r="I4" s="22"/>
      <c r="J4" s="23"/>
      <c r="K4" s="23"/>
    </row>
    <row r="5" spans="1:11" ht="16.8" x14ac:dyDescent="0.25">
      <c r="A5" s="22"/>
      <c r="B5" s="23"/>
      <c r="C5" s="23" t="s">
        <v>173</v>
      </c>
      <c r="D5" s="23"/>
      <c r="E5" s="22"/>
      <c r="F5" s="22"/>
      <c r="G5" s="22"/>
      <c r="H5" s="23"/>
      <c r="I5" s="22"/>
      <c r="J5" s="23"/>
      <c r="K5" s="23"/>
    </row>
    <row r="6" spans="1:11" x14ac:dyDescent="0.25">
      <c r="A6" s="405"/>
      <c r="E6" s="405"/>
      <c r="F6" s="405"/>
      <c r="G6" s="405"/>
      <c r="I6" s="405"/>
    </row>
    <row r="7" spans="1:11" ht="16.8" x14ac:dyDescent="0.25">
      <c r="A7" s="834" t="s">
        <v>5</v>
      </c>
      <c r="B7" s="834"/>
      <c r="C7" s="834"/>
      <c r="D7" s="834"/>
      <c r="E7" s="834"/>
      <c r="F7" s="834"/>
      <c r="G7" s="834"/>
      <c r="H7" s="834"/>
      <c r="I7" s="834"/>
    </row>
    <row r="8" spans="1:11" ht="16.8" x14ac:dyDescent="0.25">
      <c r="A8" s="834" t="s">
        <v>6</v>
      </c>
      <c r="B8" s="834"/>
      <c r="C8" s="834"/>
      <c r="D8" s="834"/>
      <c r="E8" s="834"/>
      <c r="F8" s="834"/>
      <c r="G8" s="834"/>
      <c r="H8" s="834"/>
      <c r="I8" s="834"/>
    </row>
    <row r="9" spans="1:11" ht="16.8" x14ac:dyDescent="0.25">
      <c r="A9" s="834" t="s">
        <v>174</v>
      </c>
      <c r="B9" s="834"/>
      <c r="C9" s="834"/>
      <c r="D9" s="834"/>
      <c r="E9" s="834"/>
      <c r="F9" s="834"/>
      <c r="G9" s="834"/>
      <c r="H9" s="834"/>
      <c r="I9" s="834"/>
    </row>
    <row r="10" spans="1:11" ht="13.8" thickBot="1" x14ac:dyDescent="0.3">
      <c r="A10" s="405"/>
      <c r="E10" s="405"/>
      <c r="F10" s="405"/>
      <c r="G10" s="405"/>
      <c r="I10" s="405"/>
    </row>
    <row r="11" spans="1:11" ht="13.8" thickBot="1" x14ac:dyDescent="0.3">
      <c r="A11" s="835" t="s">
        <v>8</v>
      </c>
      <c r="B11" s="842" t="s">
        <v>9</v>
      </c>
      <c r="C11" s="835" t="s">
        <v>10</v>
      </c>
      <c r="D11" s="845" t="s">
        <v>11</v>
      </c>
      <c r="E11" s="835" t="s">
        <v>12</v>
      </c>
      <c r="F11" s="842" t="s">
        <v>13</v>
      </c>
      <c r="G11" s="835" t="s">
        <v>14</v>
      </c>
      <c r="H11" s="838" t="s">
        <v>15</v>
      </c>
      <c r="I11" s="839"/>
      <c r="J11" s="820" t="s">
        <v>16</v>
      </c>
      <c r="K11" s="821"/>
    </row>
    <row r="12" spans="1:11" x14ac:dyDescent="0.25">
      <c r="A12" s="836"/>
      <c r="B12" s="843"/>
      <c r="C12" s="836"/>
      <c r="D12" s="846"/>
      <c r="E12" s="836"/>
      <c r="F12" s="843"/>
      <c r="G12" s="836"/>
      <c r="H12" s="840" t="s">
        <v>17</v>
      </c>
      <c r="I12" s="840" t="s">
        <v>18</v>
      </c>
      <c r="J12" s="822"/>
      <c r="K12" s="823"/>
    </row>
    <row r="13" spans="1:11" ht="13.8" thickBot="1" x14ac:dyDescent="0.3">
      <c r="A13" s="837"/>
      <c r="B13" s="844"/>
      <c r="C13" s="837"/>
      <c r="D13" s="847"/>
      <c r="E13" s="837"/>
      <c r="F13" s="844"/>
      <c r="G13" s="837"/>
      <c r="H13" s="841"/>
      <c r="I13" s="841"/>
      <c r="J13" s="824"/>
      <c r="K13" s="825"/>
    </row>
    <row r="14" spans="1:11" ht="14.4" thickBot="1" x14ac:dyDescent="0.3">
      <c r="A14" s="374" t="s">
        <v>19</v>
      </c>
      <c r="B14" s="376" t="s">
        <v>20</v>
      </c>
      <c r="C14" s="36" t="s">
        <v>21</v>
      </c>
      <c r="D14" s="373" t="s">
        <v>22</v>
      </c>
      <c r="E14" s="36" t="s">
        <v>23</v>
      </c>
      <c r="F14" s="376" t="s">
        <v>24</v>
      </c>
      <c r="G14" s="36">
        <v>7</v>
      </c>
      <c r="H14" s="37">
        <v>8</v>
      </c>
      <c r="I14" s="38">
        <v>9</v>
      </c>
      <c r="J14" s="828">
        <v>10</v>
      </c>
      <c r="K14" s="829"/>
    </row>
    <row r="15" spans="1:11" ht="16.8" x14ac:dyDescent="0.25">
      <c r="A15" s="82">
        <v>1</v>
      </c>
      <c r="B15" s="903" t="s">
        <v>71</v>
      </c>
      <c r="C15" s="49" t="s">
        <v>52</v>
      </c>
      <c r="D15" s="518" t="s">
        <v>27</v>
      </c>
      <c r="E15" s="450" t="s">
        <v>28</v>
      </c>
      <c r="F15" s="519">
        <v>43</v>
      </c>
      <c r="G15" s="506"/>
      <c r="H15" s="77">
        <v>30100</v>
      </c>
      <c r="I15" s="77">
        <v>0</v>
      </c>
      <c r="J15" s="878" t="s">
        <v>29</v>
      </c>
      <c r="K15" s="879"/>
    </row>
    <row r="16" spans="1:11" ht="69.599999999999994" thickBot="1" x14ac:dyDescent="0.3">
      <c r="A16" s="85">
        <v>2</v>
      </c>
      <c r="B16" s="903"/>
      <c r="C16" s="44"/>
      <c r="D16" s="4" t="s">
        <v>72</v>
      </c>
      <c r="E16" s="46" t="s">
        <v>28</v>
      </c>
      <c r="F16" s="79">
        <v>61.6</v>
      </c>
      <c r="G16" s="471" t="s">
        <v>73</v>
      </c>
      <c r="H16" s="78">
        <v>2150</v>
      </c>
      <c r="I16" s="78">
        <f>20*F16</f>
        <v>1232</v>
      </c>
      <c r="J16" s="872" t="s">
        <v>31</v>
      </c>
      <c r="K16" s="873"/>
    </row>
    <row r="17" spans="1:11" ht="48.6" customHeight="1" x14ac:dyDescent="0.25">
      <c r="A17" s="82">
        <v>3</v>
      </c>
      <c r="B17" s="903"/>
      <c r="C17" s="44"/>
      <c r="D17" s="4" t="s">
        <v>40</v>
      </c>
      <c r="E17" s="46"/>
      <c r="F17" s="79"/>
      <c r="G17" s="469"/>
      <c r="H17" s="78">
        <v>2000</v>
      </c>
      <c r="I17" s="78">
        <v>1500</v>
      </c>
      <c r="J17" s="872" t="s">
        <v>31</v>
      </c>
      <c r="K17" s="873"/>
    </row>
    <row r="18" spans="1:11" ht="69.599999999999994" thickBot="1" x14ac:dyDescent="0.3">
      <c r="A18" s="85">
        <v>4</v>
      </c>
      <c r="B18" s="903"/>
      <c r="C18" s="44"/>
      <c r="D18" s="4" t="s">
        <v>176</v>
      </c>
      <c r="E18" s="46" t="s">
        <v>35</v>
      </c>
      <c r="F18" s="79">
        <v>84</v>
      </c>
      <c r="G18" s="473" t="s">
        <v>74</v>
      </c>
      <c r="H18" s="78">
        <v>2600</v>
      </c>
      <c r="I18" s="78">
        <v>2520</v>
      </c>
      <c r="J18" s="872" t="s">
        <v>31</v>
      </c>
      <c r="K18" s="873"/>
    </row>
    <row r="19" spans="1:11" ht="110.4" x14ac:dyDescent="0.25">
      <c r="A19" s="82">
        <v>5</v>
      </c>
      <c r="B19" s="903"/>
      <c r="C19" s="44"/>
      <c r="D19" s="4" t="s">
        <v>32</v>
      </c>
      <c r="E19" s="46" t="s">
        <v>60</v>
      </c>
      <c r="F19" s="79">
        <v>177.1</v>
      </c>
      <c r="G19" s="471" t="s">
        <v>77</v>
      </c>
      <c r="H19" s="78">
        <v>5070</v>
      </c>
      <c r="I19" s="78">
        <v>3542</v>
      </c>
      <c r="J19" s="872" t="s">
        <v>31</v>
      </c>
      <c r="K19" s="873"/>
    </row>
    <row r="20" spans="1:11" ht="28.2" thickBot="1" x14ac:dyDescent="0.3">
      <c r="A20" s="85">
        <v>6</v>
      </c>
      <c r="B20" s="903"/>
      <c r="C20" s="43">
        <v>2</v>
      </c>
      <c r="D20" s="74" t="s">
        <v>64</v>
      </c>
      <c r="E20" s="46" t="s">
        <v>60</v>
      </c>
      <c r="F20" s="494">
        <v>250</v>
      </c>
      <c r="G20" s="520"/>
      <c r="H20" s="475">
        <v>5200</v>
      </c>
      <c r="I20" s="475">
        <v>10000</v>
      </c>
      <c r="J20" s="872" t="s">
        <v>62</v>
      </c>
      <c r="K20" s="873"/>
    </row>
    <row r="21" spans="1:11" ht="27.6" x14ac:dyDescent="0.25">
      <c r="A21" s="82">
        <v>7</v>
      </c>
      <c r="B21" s="903"/>
      <c r="C21" s="43">
        <v>2</v>
      </c>
      <c r="D21" s="486" t="s">
        <v>189</v>
      </c>
      <c r="E21" s="46" t="s">
        <v>60</v>
      </c>
      <c r="F21" s="502">
        <v>10</v>
      </c>
      <c r="G21" s="521"/>
      <c r="H21" s="522">
        <v>2200</v>
      </c>
      <c r="I21" s="522">
        <v>2000</v>
      </c>
      <c r="J21" s="872" t="s">
        <v>44</v>
      </c>
      <c r="K21" s="873"/>
    </row>
    <row r="22" spans="1:11" ht="28.2" thickBot="1" x14ac:dyDescent="0.3">
      <c r="A22" s="85">
        <v>8</v>
      </c>
      <c r="B22" s="903"/>
      <c r="C22" s="43"/>
      <c r="D22" s="421" t="s">
        <v>41</v>
      </c>
      <c r="E22" s="46" t="s">
        <v>42</v>
      </c>
      <c r="F22" s="492">
        <v>5</v>
      </c>
      <c r="G22" s="473" t="s">
        <v>43</v>
      </c>
      <c r="H22" s="504">
        <v>7000</v>
      </c>
      <c r="I22" s="504">
        <v>0</v>
      </c>
      <c r="J22" s="872" t="s">
        <v>44</v>
      </c>
      <c r="K22" s="873"/>
    </row>
    <row r="23" spans="1:11" ht="27.6" x14ac:dyDescent="0.25">
      <c r="A23" s="82">
        <v>9</v>
      </c>
      <c r="B23" s="903"/>
      <c r="C23" s="43"/>
      <c r="D23" s="421" t="s">
        <v>175</v>
      </c>
      <c r="E23" s="46" t="s">
        <v>60</v>
      </c>
      <c r="F23" s="492">
        <v>50</v>
      </c>
      <c r="G23" s="473"/>
      <c r="H23" s="504">
        <f>F23*900</f>
        <v>45000</v>
      </c>
      <c r="I23" s="504">
        <v>0</v>
      </c>
      <c r="J23" s="872" t="s">
        <v>31</v>
      </c>
      <c r="K23" s="873"/>
    </row>
    <row r="24" spans="1:11" ht="28.2" thickBot="1" x14ac:dyDescent="0.3">
      <c r="A24" s="85">
        <v>10</v>
      </c>
      <c r="B24" s="903"/>
      <c r="C24" s="44"/>
      <c r="D24" s="4" t="s">
        <v>45</v>
      </c>
      <c r="E24" s="46" t="s">
        <v>42</v>
      </c>
      <c r="F24" s="78">
        <v>5</v>
      </c>
      <c r="G24" s="474" t="s">
        <v>46</v>
      </c>
      <c r="H24" s="78">
        <v>2000</v>
      </c>
      <c r="I24" s="78">
        <v>0</v>
      </c>
      <c r="J24" s="870" t="s">
        <v>31</v>
      </c>
      <c r="K24" s="871"/>
    </row>
    <row r="25" spans="1:11" ht="27.6" x14ac:dyDescent="0.25">
      <c r="A25" s="82">
        <v>11</v>
      </c>
      <c r="B25" s="903"/>
      <c r="C25" s="43" t="s">
        <v>52</v>
      </c>
      <c r="D25" s="74" t="s">
        <v>51</v>
      </c>
      <c r="E25" s="465" t="s">
        <v>35</v>
      </c>
      <c r="F25" s="475">
        <v>3</v>
      </c>
      <c r="G25" s="465"/>
      <c r="H25" s="475">
        <v>0</v>
      </c>
      <c r="I25" s="475">
        <v>0</v>
      </c>
      <c r="J25" s="874" t="s">
        <v>48</v>
      </c>
      <c r="K25" s="875"/>
    </row>
    <row r="26" spans="1:11" ht="14.4" thickBot="1" x14ac:dyDescent="0.3">
      <c r="A26" s="85">
        <v>12</v>
      </c>
      <c r="B26" s="904"/>
      <c r="C26" s="45"/>
      <c r="D26" s="434" t="s">
        <v>87</v>
      </c>
      <c r="E26" s="480" t="s">
        <v>35</v>
      </c>
      <c r="F26" s="481">
        <v>17</v>
      </c>
      <c r="G26" s="480"/>
      <c r="H26" s="481">
        <v>2000</v>
      </c>
      <c r="I26" s="481">
        <v>4250</v>
      </c>
      <c r="J26" s="876" t="s">
        <v>62</v>
      </c>
      <c r="K26" s="877"/>
    </row>
    <row r="27" spans="1:11" ht="16.8" x14ac:dyDescent="0.25">
      <c r="A27" s="82">
        <v>13</v>
      </c>
      <c r="B27" s="882" t="s">
        <v>88</v>
      </c>
      <c r="C27" s="49"/>
      <c r="D27" s="483" t="s">
        <v>27</v>
      </c>
      <c r="E27" s="450" t="s">
        <v>28</v>
      </c>
      <c r="F27" s="77">
        <v>27</v>
      </c>
      <c r="G27" s="450"/>
      <c r="H27" s="77">
        <v>18900</v>
      </c>
      <c r="I27" s="77">
        <v>0</v>
      </c>
      <c r="J27" s="878" t="s">
        <v>29</v>
      </c>
      <c r="K27" s="879"/>
    </row>
    <row r="28" spans="1:11" ht="55.8" thickBot="1" x14ac:dyDescent="0.3">
      <c r="A28" s="85">
        <v>14</v>
      </c>
      <c r="B28" s="883"/>
      <c r="C28" s="43"/>
      <c r="D28" s="4" t="s">
        <v>176</v>
      </c>
      <c r="E28" s="46" t="s">
        <v>35</v>
      </c>
      <c r="F28" s="79">
        <v>92</v>
      </c>
      <c r="G28" s="473" t="s">
        <v>90</v>
      </c>
      <c r="H28" s="78">
        <v>2280</v>
      </c>
      <c r="I28" s="78">
        <v>2760</v>
      </c>
      <c r="J28" s="872" t="s">
        <v>31</v>
      </c>
      <c r="K28" s="873"/>
    </row>
    <row r="29" spans="1:11" ht="27.6" x14ac:dyDescent="0.25">
      <c r="A29" s="82">
        <v>15</v>
      </c>
      <c r="B29" s="883"/>
      <c r="C29" s="43"/>
      <c r="D29" s="421" t="s">
        <v>41</v>
      </c>
      <c r="E29" s="46" t="s">
        <v>42</v>
      </c>
      <c r="F29" s="492">
        <v>5</v>
      </c>
      <c r="G29" s="473" t="s">
        <v>43</v>
      </c>
      <c r="H29" s="504">
        <v>7000</v>
      </c>
      <c r="I29" s="504">
        <v>0</v>
      </c>
      <c r="J29" s="872" t="s">
        <v>44</v>
      </c>
      <c r="K29" s="873"/>
    </row>
    <row r="30" spans="1:11" ht="28.2" thickBot="1" x14ac:dyDescent="0.3">
      <c r="A30" s="85">
        <v>16</v>
      </c>
      <c r="B30" s="883"/>
      <c r="C30" s="43"/>
      <c r="D30" s="421" t="s">
        <v>175</v>
      </c>
      <c r="E30" s="46" t="s">
        <v>60</v>
      </c>
      <c r="F30" s="492">
        <v>28</v>
      </c>
      <c r="G30" s="473"/>
      <c r="H30" s="504">
        <v>25200</v>
      </c>
      <c r="I30" s="504">
        <v>0</v>
      </c>
      <c r="J30" s="872" t="s">
        <v>44</v>
      </c>
      <c r="K30" s="873"/>
    </row>
    <row r="31" spans="1:11" ht="27.6" x14ac:dyDescent="0.25">
      <c r="A31" s="82">
        <v>17</v>
      </c>
      <c r="B31" s="883"/>
      <c r="C31" s="43"/>
      <c r="D31" s="421" t="s">
        <v>45</v>
      </c>
      <c r="E31" s="46" t="s">
        <v>42</v>
      </c>
      <c r="F31" s="492">
        <v>5</v>
      </c>
      <c r="G31" s="473" t="s">
        <v>46</v>
      </c>
      <c r="H31" s="504">
        <v>2000</v>
      </c>
      <c r="I31" s="504">
        <v>0</v>
      </c>
      <c r="J31" s="872" t="s">
        <v>31</v>
      </c>
      <c r="K31" s="873"/>
    </row>
    <row r="32" spans="1:11" ht="42" thickBot="1" x14ac:dyDescent="0.3">
      <c r="A32" s="85">
        <v>18</v>
      </c>
      <c r="B32" s="884"/>
      <c r="C32" s="45"/>
      <c r="D32" s="434" t="s">
        <v>91</v>
      </c>
      <c r="E32" s="480"/>
      <c r="F32" s="499"/>
      <c r="G32" s="480" t="s">
        <v>63</v>
      </c>
      <c r="H32" s="481">
        <v>1500</v>
      </c>
      <c r="I32" s="481">
        <v>1000</v>
      </c>
      <c r="J32" s="876" t="s">
        <v>31</v>
      </c>
      <c r="K32" s="877"/>
    </row>
    <row r="33" spans="1:11" ht="41.4" x14ac:dyDescent="0.25">
      <c r="A33" s="82">
        <v>19</v>
      </c>
      <c r="B33" s="883">
        <v>218</v>
      </c>
      <c r="C33" s="43" t="s">
        <v>94</v>
      </c>
      <c r="D33" s="486" t="s">
        <v>40</v>
      </c>
      <c r="E33" s="501"/>
      <c r="F33" s="502"/>
      <c r="G33" s="467" t="s">
        <v>63</v>
      </c>
      <c r="H33" s="475">
        <v>1500</v>
      </c>
      <c r="I33" s="475">
        <v>1000</v>
      </c>
      <c r="J33" s="874" t="s">
        <v>31</v>
      </c>
      <c r="K33" s="875"/>
    </row>
    <row r="34" spans="1:11" ht="69.599999999999994" thickBot="1" x14ac:dyDescent="0.3">
      <c r="A34" s="85">
        <v>20</v>
      </c>
      <c r="B34" s="883"/>
      <c r="C34" s="523" t="s">
        <v>92</v>
      </c>
      <c r="D34" s="4" t="s">
        <v>176</v>
      </c>
      <c r="E34" s="491" t="s">
        <v>35</v>
      </c>
      <c r="F34" s="492">
        <v>86</v>
      </c>
      <c r="G34" s="473" t="s">
        <v>99</v>
      </c>
      <c r="H34" s="78">
        <v>1800</v>
      </c>
      <c r="I34" s="78">
        <v>2580</v>
      </c>
      <c r="J34" s="872" t="s">
        <v>31</v>
      </c>
      <c r="K34" s="873"/>
    </row>
    <row r="35" spans="1:11" ht="27.6" x14ac:dyDescent="0.25">
      <c r="A35" s="82">
        <v>21</v>
      </c>
      <c r="B35" s="883"/>
      <c r="C35" s="523" t="s">
        <v>92</v>
      </c>
      <c r="D35" s="4" t="s">
        <v>27</v>
      </c>
      <c r="E35" s="46" t="s">
        <v>28</v>
      </c>
      <c r="F35" s="78">
        <v>54</v>
      </c>
      <c r="G35" s="469"/>
      <c r="H35" s="78">
        <v>37800</v>
      </c>
      <c r="I35" s="78">
        <v>0</v>
      </c>
      <c r="J35" s="872" t="s">
        <v>29</v>
      </c>
      <c r="K35" s="873"/>
    </row>
    <row r="36" spans="1:11" ht="124.8" thickBot="1" x14ac:dyDescent="0.3">
      <c r="A36" s="85">
        <v>22</v>
      </c>
      <c r="B36" s="883"/>
      <c r="C36" s="523" t="s">
        <v>92</v>
      </c>
      <c r="D36" s="4" t="s">
        <v>76</v>
      </c>
      <c r="E36" s="46" t="s">
        <v>28</v>
      </c>
      <c r="F36" s="79">
        <v>217</v>
      </c>
      <c r="G36" s="471" t="s">
        <v>124</v>
      </c>
      <c r="H36" s="78">
        <v>4550</v>
      </c>
      <c r="I36" s="78">
        <v>4340</v>
      </c>
      <c r="J36" s="872" t="s">
        <v>31</v>
      </c>
      <c r="K36" s="873"/>
    </row>
    <row r="37" spans="1:11" ht="55.2" x14ac:dyDescent="0.25">
      <c r="A37" s="82">
        <v>23</v>
      </c>
      <c r="B37" s="883"/>
      <c r="C37" s="44">
        <v>1</v>
      </c>
      <c r="D37" s="4" t="s">
        <v>83</v>
      </c>
      <c r="E37" s="46" t="s">
        <v>60</v>
      </c>
      <c r="F37" s="78">
        <v>12</v>
      </c>
      <c r="G37" s="474" t="s">
        <v>89</v>
      </c>
      <c r="H37" s="78">
        <v>9360</v>
      </c>
      <c r="I37" s="78">
        <v>4800</v>
      </c>
      <c r="J37" s="872" t="s">
        <v>31</v>
      </c>
      <c r="K37" s="873"/>
    </row>
    <row r="38" spans="1:11" ht="28.2" thickBot="1" x14ac:dyDescent="0.3">
      <c r="A38" s="85">
        <v>24</v>
      </c>
      <c r="B38" s="883"/>
      <c r="C38" s="43" t="s">
        <v>190</v>
      </c>
      <c r="D38" s="74" t="s">
        <v>64</v>
      </c>
      <c r="E38" s="465" t="s">
        <v>60</v>
      </c>
      <c r="F38" s="494">
        <v>770</v>
      </c>
      <c r="G38" s="521"/>
      <c r="H38" s="475">
        <v>16680</v>
      </c>
      <c r="I38" s="475">
        <v>30800</v>
      </c>
      <c r="J38" s="872" t="s">
        <v>62</v>
      </c>
      <c r="K38" s="873"/>
    </row>
    <row r="39" spans="1:11" ht="27.6" x14ac:dyDescent="0.25">
      <c r="A39" s="82">
        <v>25</v>
      </c>
      <c r="B39" s="883"/>
      <c r="C39" s="523" t="s">
        <v>92</v>
      </c>
      <c r="D39" s="74" t="s">
        <v>175</v>
      </c>
      <c r="E39" s="465" t="s">
        <v>28</v>
      </c>
      <c r="F39" s="494">
        <v>108</v>
      </c>
      <c r="G39" s="467" t="s">
        <v>63</v>
      </c>
      <c r="H39" s="475">
        <f>F39*900</f>
        <v>97200</v>
      </c>
      <c r="I39" s="475">
        <v>0</v>
      </c>
      <c r="J39" s="874" t="s">
        <v>44</v>
      </c>
      <c r="K39" s="875"/>
    </row>
    <row r="40" spans="1:11" ht="28.2" thickBot="1" x14ac:dyDescent="0.3">
      <c r="A40" s="85">
        <v>26</v>
      </c>
      <c r="B40" s="883"/>
      <c r="C40" s="523"/>
      <c r="D40" s="421" t="s">
        <v>41</v>
      </c>
      <c r="E40" s="46" t="s">
        <v>42</v>
      </c>
      <c r="F40" s="492">
        <v>5</v>
      </c>
      <c r="G40" s="473" t="s">
        <v>43</v>
      </c>
      <c r="H40" s="504">
        <v>7000</v>
      </c>
      <c r="I40" s="504">
        <v>0</v>
      </c>
      <c r="J40" s="872" t="s">
        <v>44</v>
      </c>
      <c r="K40" s="873"/>
    </row>
    <row r="41" spans="1:11" ht="27.6" x14ac:dyDescent="0.25">
      <c r="A41" s="82">
        <v>27</v>
      </c>
      <c r="B41" s="883"/>
      <c r="C41" s="523"/>
      <c r="D41" s="421" t="s">
        <v>45</v>
      </c>
      <c r="E41" s="46" t="s">
        <v>42</v>
      </c>
      <c r="F41" s="492">
        <v>5</v>
      </c>
      <c r="G41" s="473" t="s">
        <v>46</v>
      </c>
      <c r="H41" s="504">
        <v>4000</v>
      </c>
      <c r="I41" s="504">
        <v>0</v>
      </c>
      <c r="J41" s="872" t="s">
        <v>31</v>
      </c>
      <c r="K41" s="873"/>
    </row>
    <row r="42" spans="1:11" ht="28.2" thickBot="1" x14ac:dyDescent="0.3">
      <c r="A42" s="85">
        <v>28</v>
      </c>
      <c r="B42" s="883"/>
      <c r="C42" s="523" t="s">
        <v>92</v>
      </c>
      <c r="D42" s="421" t="s">
        <v>126</v>
      </c>
      <c r="E42" s="491"/>
      <c r="F42" s="492"/>
      <c r="G42" s="495"/>
      <c r="H42" s="504">
        <v>23400</v>
      </c>
      <c r="I42" s="504">
        <v>0</v>
      </c>
      <c r="J42" s="872" t="s">
        <v>62</v>
      </c>
      <c r="K42" s="873"/>
    </row>
    <row r="43" spans="1:11" ht="28.2" thickBot="1" x14ac:dyDescent="0.3">
      <c r="A43" s="82">
        <v>29</v>
      </c>
      <c r="B43" s="884"/>
      <c r="C43" s="524" t="s">
        <v>92</v>
      </c>
      <c r="D43" s="434" t="s">
        <v>87</v>
      </c>
      <c r="E43" s="480" t="s">
        <v>35</v>
      </c>
      <c r="F43" s="481">
        <v>18</v>
      </c>
      <c r="G43" s="480"/>
      <c r="H43" s="481">
        <v>2300</v>
      </c>
      <c r="I43" s="481">
        <v>6300</v>
      </c>
      <c r="J43" s="876" t="s">
        <v>127</v>
      </c>
      <c r="K43" s="877"/>
    </row>
    <row r="44" spans="1:11" ht="17.399999999999999" thickBot="1" x14ac:dyDescent="0.3">
      <c r="A44" s="22"/>
      <c r="B44" s="25"/>
      <c r="C44" s="22"/>
      <c r="D44" s="905" t="s">
        <v>128</v>
      </c>
      <c r="E44" s="906"/>
      <c r="F44" s="906"/>
      <c r="G44" s="906"/>
      <c r="H44" s="81">
        <f>SUM(H15:H43)</f>
        <v>367790</v>
      </c>
      <c r="I44" s="81">
        <f>SUM(I15:I43)</f>
        <v>78624</v>
      </c>
      <c r="J44" s="901">
        <f>H44+I44</f>
        <v>446414</v>
      </c>
      <c r="K44" s="902"/>
    </row>
    <row r="45" spans="1:11" ht="16.8" x14ac:dyDescent="0.25">
      <c r="A45" s="895" t="s">
        <v>187</v>
      </c>
      <c r="B45" s="895"/>
      <c r="C45" s="895"/>
      <c r="D45" s="895"/>
      <c r="E45" s="895"/>
      <c r="F45" s="895"/>
      <c r="G45" s="895"/>
      <c r="H45" s="83"/>
      <c r="I45" s="83"/>
      <c r="J45" s="30"/>
      <c r="K45" s="30"/>
    </row>
    <row r="46" spans="1:11" ht="16.2" customHeight="1" x14ac:dyDescent="0.25">
      <c r="A46" s="895" t="s">
        <v>191</v>
      </c>
      <c r="B46" s="895"/>
      <c r="C46" s="895"/>
      <c r="D46" s="895"/>
      <c r="E46" s="895"/>
      <c r="F46" s="895"/>
      <c r="G46" s="895"/>
      <c r="H46" s="84"/>
      <c r="I46" s="83"/>
      <c r="J46" s="30"/>
      <c r="K46" s="30"/>
    </row>
    <row r="47" spans="1:11" ht="16.8" x14ac:dyDescent="0.25">
      <c r="C47" s="30" t="s">
        <v>133</v>
      </c>
      <c r="D47" s="30"/>
      <c r="E47" s="32"/>
      <c r="F47" s="32"/>
      <c r="G47" s="32"/>
      <c r="H47" s="30"/>
      <c r="I47" s="32"/>
    </row>
    <row r="48" spans="1:11" ht="16.8" x14ac:dyDescent="0.25">
      <c r="C48" s="30" t="s">
        <v>134</v>
      </c>
      <c r="D48" s="30"/>
      <c r="E48" s="32"/>
      <c r="F48" s="32"/>
      <c r="G48" s="32"/>
      <c r="H48" s="30"/>
      <c r="I48" s="32"/>
    </row>
  </sheetData>
  <mergeCells count="51">
    <mergeCell ref="A45:G45"/>
    <mergeCell ref="A46:G46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B33:B43"/>
    <mergeCell ref="D44:G44"/>
    <mergeCell ref="J11:K13"/>
    <mergeCell ref="H12:H13"/>
    <mergeCell ref="I12:I13"/>
    <mergeCell ref="J14:K14"/>
    <mergeCell ref="J25:K25"/>
    <mergeCell ref="J18:K18"/>
    <mergeCell ref="J19:K19"/>
    <mergeCell ref="J20:K20"/>
    <mergeCell ref="J23:K23"/>
    <mergeCell ref="J21:K21"/>
    <mergeCell ref="J22:K22"/>
    <mergeCell ref="J24:K24"/>
    <mergeCell ref="J26:K26"/>
    <mergeCell ref="B27:B32"/>
    <mergeCell ref="J27:K27"/>
    <mergeCell ref="J28:K28"/>
    <mergeCell ref="J29:K29"/>
    <mergeCell ref="J31:K31"/>
    <mergeCell ref="J32:K32"/>
    <mergeCell ref="B15:B26"/>
    <mergeCell ref="J15:K15"/>
    <mergeCell ref="J16:K16"/>
    <mergeCell ref="J17:K17"/>
    <mergeCell ref="J30:K30"/>
    <mergeCell ref="J44:K44"/>
    <mergeCell ref="J33:K33"/>
    <mergeCell ref="J34:K34"/>
    <mergeCell ref="J35:K35"/>
    <mergeCell ref="J38:K38"/>
    <mergeCell ref="J43:K43"/>
    <mergeCell ref="J36:K36"/>
    <mergeCell ref="J37:K37"/>
    <mergeCell ref="J39:K39"/>
    <mergeCell ref="J40:K40"/>
    <mergeCell ref="J41:K41"/>
    <mergeCell ref="J42:K42"/>
  </mergeCells>
  <pageMargins left="0.23622047244094491" right="0.23622047244094491" top="0.15748031496062992" bottom="0.74803149606299213" header="0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Рабочая</vt:lpstr>
      <vt:lpstr>Для администрации</vt:lpstr>
      <vt:lpstr>Бухгалтерия</vt:lpstr>
      <vt:lpstr>ЗАО Рабочая 2014-2015 </vt:lpstr>
      <vt:lpstr>ООО Рабочая 2014-2015</vt:lpstr>
      <vt:lpstr>ЗАО БУХ. 2014-2015</vt:lpstr>
      <vt:lpstr>ООО БУХ. 2014-2015</vt:lpstr>
      <vt:lpstr>ЗАО Рабочая 2015-2016</vt:lpstr>
      <vt:lpstr>ООО Рабочая 2015-2016</vt:lpstr>
      <vt:lpstr>ЗАО БУХ 2015-2016 </vt:lpstr>
      <vt:lpstr>ООО БУХ 2015-2016</vt:lpstr>
      <vt:lpstr>ООО Рабочая 2016-2017</vt:lpstr>
      <vt:lpstr>ООО Рабочая КЛЕМЕНТЬЕВКА 2016-2</vt:lpstr>
      <vt:lpstr>ООО БУХ 2016-2017</vt:lpstr>
      <vt:lpstr>КЛЕМЕНТЬЕВКА БУХ 2016-2017</vt:lpstr>
      <vt:lpstr>ООО Рабочая 2017-2018</vt:lpstr>
      <vt:lpstr> КЛЕМЕНТЬЕВКА 2017-2018</vt:lpstr>
      <vt:lpstr>ОО для ДИРЕКТОРА</vt:lpstr>
      <vt:lpstr>БУХ КЛЕМ.2016-2017</vt:lpstr>
      <vt:lpstr>БУХ ООО 2016-2017</vt:lpstr>
      <vt:lpstr>ООО Рабочая 2018-2019</vt:lpstr>
      <vt:lpstr>КЛЕМЕНТЬЕВКА 2018-2019</vt:lpstr>
      <vt:lpstr>бух ООО 2018-2019</vt:lpstr>
      <vt:lpstr>бух КЛЕМ.2018-2019</vt:lpstr>
      <vt:lpstr>ООО Рабочая 2019-2020</vt:lpstr>
      <vt:lpstr>КЛЕМЕНТЬЕВКА 2019-2020</vt:lpstr>
      <vt:lpstr>бух КЛЕМ.2019-2020</vt:lpstr>
      <vt:lpstr>Рабочая  2020-2021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II</cp:lastModifiedBy>
  <cp:revision/>
  <cp:lastPrinted>2020-06-09T11:20:55Z</cp:lastPrinted>
  <dcterms:created xsi:type="dcterms:W3CDTF">2011-05-25T12:04:46Z</dcterms:created>
  <dcterms:modified xsi:type="dcterms:W3CDTF">2020-07-20T06:42:42Z</dcterms:modified>
</cp:coreProperties>
</file>